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上下水道課\（▼）課員週間予定表\経営比較分析\04_施行\R6　提出分\"/>
    </mc:Choice>
  </mc:AlternateContent>
  <xr:revisionPtr revIDLastSave="0" documentId="13_ncr:1_{7520CB98-E9F6-47C4-BE9A-9536451A0694}" xr6:coauthVersionLast="47" xr6:coauthVersionMax="47" xr10:uidLastSave="{00000000-0000-0000-0000-000000000000}"/>
  <workbookProtection workbookAlgorithmName="SHA-512" workbookHashValue="EpnmJTTMqcRwoW79zBDHTYGDYUS0BJTQ/zn7KyjoxHe5v4S2tXNB1oZkhICO0zKLycoXw7PbqFFtfZO1gejVqQ==" workbookSaltValue="Lqo3AXk8WQbgOEzu9kvxXQ==" workbookSpinCount="100000" lockStructure="1"/>
  <bookViews>
    <workbookView xWindow="-120" yWindow="-120" windowWidth="19440" windowHeight="148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E85" i="4"/>
  <c r="I10" i="4"/>
  <c r="AL8" i="4"/>
  <c r="P8" i="4"/>
  <c r="I8" i="4"/>
</calcChain>
</file>

<file path=xl/sharedStrings.xml><?xml version="1.0" encoding="utf-8"?>
<sst xmlns="http://schemas.openxmlformats.org/spreadsheetml/2006/main" count="307" uniqueCount="115">
  <si>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</si>
  <si>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</si>
  <si>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</si>
  <si>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</si>
  <si>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</si>
  <si>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</si>
  <si>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</si>
  <si>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</si>
  <si>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</si>
  <si>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</si>
  <si>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</si>
  <si>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</si>
  <si>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</si>
  <si>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</si>
  <si>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</si>
  <si>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</si>
  <si>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</si>
  <si>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</si>
  <si>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</si>
  <si>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</si>
  <si>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</si>
  <si>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</si>
  <si>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</si>
  <si>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</si>
  <si>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</si>
  <si>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</si>
  <si>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</si>
  <si>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</si>
  <si>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</si>
  <si>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</si>
  <si>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</si>
  <si>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</si>
  <si>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</si>
  <si>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</si>
  <si>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</si>
  <si>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</si>
  <si>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</si>
  <si>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</si>
  <si>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</si>
  <si>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</si>
  <si>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</si>
  <si>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</si>
  <si>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</si>
  <si>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</si>
  <si>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</si>
  <si>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</si>
  <si>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</si>
  <si>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</si>
  <si>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</si>
  <si>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</si>
  <si>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</si>
  <si>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</si>
  <si>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</si>
  <si>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</si>
  <si>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</si>
  <si>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</si>
  <si>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</si>
  <si>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</si>
  <si>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</si>
  <si>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</si>
  <si>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</si>
  <si>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</si>
  <si>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</si>
  <si>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</si>
  <si>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</si>
  <si>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</si>
  <si>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</si>
  <si>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</si>
  <si>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</si>
  <si>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</si>
  <si>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</si>
  <si>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</si>
  <si>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</si>
  <si>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</si>
  <si>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</si>
  <si>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</si>
  <si>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</si>
  <si>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</si>
  <si>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</si>
  <si>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</si>
  <si>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</si>
  <si>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</si>
  <si>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</si>
  <si>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</si>
  <si>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</si>
  <si>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</si>
  <si>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</si>
  <si>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</si>
  <si>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</si>
  <si>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</si>
  <si>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</si>
  <si>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</si>
  <si>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</si>
  <si>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</si>
  <si>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</si>
  <si>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</si>
  <si>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日高町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</si>
  <si>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</si>
  <si>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</si>
  <si>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</si>
  <si>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</si>
  <si>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</si>
  <si>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</si>
  <si>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</si>
  <si>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</si>
  <si>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</si>
  <si>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</si>
  <si>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</si>
  <si>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</si>
  <si>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</si>
  <si>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</si>
  <si>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</si>
  <si>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供用開始から１５年が経過した段階であり、耐用年数を超えた施設（合併浄化槽）はないが、個体差により、経年劣化（ブロア、ろ材等）しており。維持修繕を随時行っている。今後、さらに維持費や更新費用が増加していくことが予想されるため、将来の費用を見込んだ経営改善が必要である。</t>
    <rPh sb="21" eb="23">
      <t>タイヨウ</t>
    </rPh>
    <rPh sb="23" eb="25">
      <t>ネンスウ</t>
    </rPh>
    <rPh sb="26" eb="27">
      <t>コ</t>
    </rPh>
    <rPh sb="29" eb="31">
      <t>シセツ</t>
    </rPh>
    <rPh sb="32" eb="34">
      <t>ガッペイ</t>
    </rPh>
    <rPh sb="34" eb="37">
      <t>ジョウカソウ</t>
    </rPh>
    <rPh sb="43" eb="46">
      <t>コタイサ</t>
    </rPh>
    <rPh sb="50" eb="54">
      <t>ケイネンレッカ</t>
    </rPh>
    <rPh sb="60" eb="61">
      <t>ザイ</t>
    </rPh>
    <rPh sb="61" eb="62">
      <t>トウ</t>
    </rPh>
    <rPh sb="68" eb="70">
      <t>イジ</t>
    </rPh>
    <rPh sb="70" eb="72">
      <t>シュウゼン</t>
    </rPh>
    <rPh sb="73" eb="75">
      <t>ズイジ</t>
    </rPh>
    <rPh sb="75" eb="76">
      <t>オコナ</t>
    </rPh>
    <rPh sb="125" eb="127">
      <t>カイゼン</t>
    </rPh>
    <phoneticPr fontId="4"/>
  </si>
  <si>
    <t>　令和5年度から経営成績や財政状態をより評価・判断するために法適用に移行した。
　浄化槽事業については、あまり新規加入が期待できないため料金収入の増加を見込めないのが現状である。そのため、収入については、大部分を一般会計からの繰入金に依存している状況である。
　将来的には相当の更新費用や維持費が見込まれることから、今後は財政計画を見直し、適正な使用料収入の確保が必要になってくるため、経営戦略を策定し、経営改善を図りたい。</t>
    <rPh sb="1" eb="3">
      <t>レイワ</t>
    </rPh>
    <rPh sb="4" eb="6">
      <t>ネンド</t>
    </rPh>
    <rPh sb="8" eb="10">
      <t>ケイエイ</t>
    </rPh>
    <rPh sb="10" eb="12">
      <t>セイセキ</t>
    </rPh>
    <rPh sb="13" eb="15">
      <t>ザイセイ</t>
    </rPh>
    <rPh sb="15" eb="17">
      <t>ジョウタイ</t>
    </rPh>
    <rPh sb="20" eb="22">
      <t>ヒョウカ</t>
    </rPh>
    <rPh sb="23" eb="25">
      <t>ハンダン</t>
    </rPh>
    <rPh sb="30" eb="33">
      <t>ホウテキヨウ</t>
    </rPh>
    <rPh sb="34" eb="36">
      <t>イコウ</t>
    </rPh>
    <rPh sb="41" eb="44">
      <t>ジョウカソウ</t>
    </rPh>
    <rPh sb="44" eb="46">
      <t>ジギョウ</t>
    </rPh>
    <rPh sb="55" eb="57">
      <t>シンキ</t>
    </rPh>
    <rPh sb="57" eb="59">
      <t>カニュウ</t>
    </rPh>
    <rPh sb="60" eb="62">
      <t>キタイ</t>
    </rPh>
    <rPh sb="70" eb="72">
      <t>シュウニュウ</t>
    </rPh>
    <rPh sb="73" eb="75">
      <t>ゾウカ</t>
    </rPh>
    <rPh sb="76" eb="78">
      <t>ミコ</t>
    </rPh>
    <rPh sb="83" eb="85">
      <t>ゲンジョウ</t>
    </rPh>
    <rPh sb="94" eb="96">
      <t>シュウニュウ</t>
    </rPh>
    <rPh sb="102" eb="105">
      <t>ダイブブン</t>
    </rPh>
    <rPh sb="106" eb="108">
      <t>イッパン</t>
    </rPh>
    <rPh sb="108" eb="110">
      <t>カイケイ</t>
    </rPh>
    <rPh sb="113" eb="115">
      <t>クリイレ</t>
    </rPh>
    <rPh sb="115" eb="116">
      <t>キン</t>
    </rPh>
    <rPh sb="117" eb="119">
      <t>イゾン</t>
    </rPh>
    <rPh sb="123" eb="125">
      <t>ジョウキョウ</t>
    </rPh>
    <rPh sb="136" eb="138">
      <t>ソウトウ</t>
    </rPh>
    <rPh sb="193" eb="195">
      <t>ケイエイ</t>
    </rPh>
    <rPh sb="195" eb="197">
      <t>センリャク</t>
    </rPh>
    <rPh sb="198" eb="200">
      <t>サクテイ</t>
    </rPh>
    <rPh sb="202" eb="204">
      <t>ケイエイ</t>
    </rPh>
    <rPh sb="204" eb="206">
      <t>カイゼン</t>
    </rPh>
    <rPh sb="207" eb="208">
      <t>ハカ</t>
    </rPh>
    <phoneticPr fontId="4"/>
  </si>
  <si>
    <t>　特定地域生活排水処理事業は、供用開始から15年以上経過している。
　経常収支比率は昨年度より1.57％の減で91.16％となった。類似団体平均値・全国平均を大きく下回っている。経費回収率は、昨年度より19.55％の増で57.22％となった。類似団体平均値より3.97％全国平均より6.08％上回っている。収支について支出を使用料金のみで賄えておらず、一般会計の繰入金に依存しているのが現状である。
 また、施設利用率は類似団体平均値・全国平均より低い水準になっているが、施設規模については各家庭の状況に合わせて適切な規模になっている現状である。
　今後は、接続率の向上に努めながら、営業費用の維持管理費のコスト削減により経営の健全化を図っていく必要がある。</t>
    <rPh sb="1" eb="3">
      <t>トクテイ</t>
    </rPh>
    <rPh sb="3" eb="5">
      <t>チイキ</t>
    </rPh>
    <rPh sb="5" eb="7">
      <t>セイカツ</t>
    </rPh>
    <rPh sb="7" eb="9">
      <t>ハイスイ</t>
    </rPh>
    <rPh sb="9" eb="11">
      <t>ショリ</t>
    </rPh>
    <rPh sb="11" eb="13">
      <t>ジギョウ</t>
    </rPh>
    <rPh sb="24" eb="26">
      <t>イジョウ</t>
    </rPh>
    <rPh sb="35" eb="37">
      <t>ケイジョウ</t>
    </rPh>
    <rPh sb="37" eb="39">
      <t>シュウシ</t>
    </rPh>
    <rPh sb="39" eb="41">
      <t>ヒリツ</t>
    </rPh>
    <rPh sb="42" eb="45">
      <t>サクネンド</t>
    </rPh>
    <rPh sb="53" eb="54">
      <t>ゲン</t>
    </rPh>
    <rPh sb="66" eb="68">
      <t>ルイジ</t>
    </rPh>
    <rPh sb="68" eb="70">
      <t>ダンタイ</t>
    </rPh>
    <rPh sb="70" eb="72">
      <t>ヘイキン</t>
    </rPh>
    <rPh sb="72" eb="73">
      <t>チ</t>
    </rPh>
    <rPh sb="74" eb="76">
      <t>ゼンコク</t>
    </rPh>
    <rPh sb="76" eb="78">
      <t>ヘイキン</t>
    </rPh>
    <rPh sb="79" eb="80">
      <t>オオ</t>
    </rPh>
    <rPh sb="82" eb="84">
      <t>シタマワ</t>
    </rPh>
    <rPh sb="89" eb="91">
      <t>ケイヒ</t>
    </rPh>
    <rPh sb="91" eb="94">
      <t>カイシュウリツ</t>
    </rPh>
    <rPh sb="96" eb="99">
      <t>サクネンド</t>
    </rPh>
    <rPh sb="108" eb="109">
      <t>ゾウ</t>
    </rPh>
    <rPh sb="121" eb="123">
      <t>ルイジ</t>
    </rPh>
    <rPh sb="123" eb="125">
      <t>ダンタイ</t>
    </rPh>
    <rPh sb="125" eb="128">
      <t>ヘイキンチ</t>
    </rPh>
    <rPh sb="135" eb="137">
      <t>ゼンコク</t>
    </rPh>
    <rPh sb="137" eb="139">
      <t>ヘイキン</t>
    </rPh>
    <rPh sb="146" eb="148">
      <t>ウワマワ</t>
    </rPh>
    <rPh sb="153" eb="155">
      <t>シュウシ</t>
    </rPh>
    <rPh sb="159" eb="161">
      <t>シシュツ</t>
    </rPh>
    <rPh sb="218" eb="220">
      <t>ゼンコク</t>
    </rPh>
    <rPh sb="220" eb="222">
      <t>ヘイキン</t>
    </rPh>
    <rPh sb="238" eb="240">
      <t>キボ</t>
    </rPh>
    <rPh sb="267" eb="269">
      <t>ゲンジョウ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</si>
</sst>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3C-40DC-827B-76E2967AC00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23C-40DC-827B-76E2967AC00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51.56</c:v>
                </c:pt>
                <c:pt idx="4">
                  <c:v>50.53</c:v>
                </c:pt>
              </c:numCache>
            </c:numRef>
          </c:val>
          <c:extLst>
            <c:ext xmlns:c16="http://schemas.microsoft.com/office/drawing/2014/chart" uri="{C3380CC4-5D6E-409C-BE32-E72D297353CC}">
              <c16:uniqueId val="{00000000-F85D-4944-A6E0-DD8546C070D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54.08</c:v>
                </c:pt>
                <c:pt idx="4">
                  <c:v>52.59</c:v>
                </c:pt>
              </c:numCache>
            </c:numRef>
          </c:val>
          <c:smooth val="0"/>
          <c:extLst>
            <c:ext xmlns:c16="http://schemas.microsoft.com/office/drawing/2014/chart" uri="{C3380CC4-5D6E-409C-BE32-E72D297353CC}">
              <c16:uniqueId val="{00000001-F85D-4944-A6E0-DD8546C070D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87.04</c:v>
                </c:pt>
                <c:pt idx="4">
                  <c:v>97.46</c:v>
                </c:pt>
              </c:numCache>
            </c:numRef>
          </c:val>
          <c:extLst>
            <c:ext xmlns:c16="http://schemas.microsoft.com/office/drawing/2014/chart" uri="{C3380CC4-5D6E-409C-BE32-E72D297353CC}">
              <c16:uniqueId val="{00000000-1735-4772-9678-BF785B305B3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90.57</c:v>
                </c:pt>
                <c:pt idx="4">
                  <c:v>87.02</c:v>
                </c:pt>
              </c:numCache>
            </c:numRef>
          </c:val>
          <c:smooth val="0"/>
          <c:extLst>
            <c:ext xmlns:c16="http://schemas.microsoft.com/office/drawing/2014/chart" uri="{C3380CC4-5D6E-409C-BE32-E72D297353CC}">
              <c16:uniqueId val="{00000001-1735-4772-9678-BF785B305B3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92.73</c:v>
                </c:pt>
                <c:pt idx="4">
                  <c:v>91.16</c:v>
                </c:pt>
              </c:numCache>
            </c:numRef>
          </c:val>
          <c:extLst>
            <c:ext xmlns:c16="http://schemas.microsoft.com/office/drawing/2014/chart" uri="{C3380CC4-5D6E-409C-BE32-E72D297353CC}">
              <c16:uniqueId val="{00000000-F5A6-4E67-B4B3-5C89471365C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96.95</c:v>
                </c:pt>
                <c:pt idx="4">
                  <c:v>99.24</c:v>
                </c:pt>
              </c:numCache>
            </c:numRef>
          </c:val>
          <c:smooth val="0"/>
          <c:extLst>
            <c:ext xmlns:c16="http://schemas.microsoft.com/office/drawing/2014/chart" uri="{C3380CC4-5D6E-409C-BE32-E72D297353CC}">
              <c16:uniqueId val="{00000001-F5A6-4E67-B4B3-5C89471365C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7.81</c:v>
                </c:pt>
                <c:pt idx="4">
                  <c:v>15.62</c:v>
                </c:pt>
              </c:numCache>
            </c:numRef>
          </c:val>
          <c:extLst>
            <c:ext xmlns:c16="http://schemas.microsoft.com/office/drawing/2014/chart" uri="{C3380CC4-5D6E-409C-BE32-E72D297353CC}">
              <c16:uniqueId val="{00000000-67AD-4DF7-82E8-DA96BD9EAB7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26.92</c:v>
                </c:pt>
                <c:pt idx="4">
                  <c:v>27.57</c:v>
                </c:pt>
              </c:numCache>
            </c:numRef>
          </c:val>
          <c:smooth val="0"/>
          <c:extLst>
            <c:ext xmlns:c16="http://schemas.microsoft.com/office/drawing/2014/chart" uri="{C3380CC4-5D6E-409C-BE32-E72D297353CC}">
              <c16:uniqueId val="{00000001-67AD-4DF7-82E8-DA96BD9EAB7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30-4E4D-B8BD-E9B4B40B33E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630-4E4D-B8BD-E9B4B40B33E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20.100000000000001</c:v>
                </c:pt>
                <c:pt idx="4">
                  <c:v>45.16</c:v>
                </c:pt>
              </c:numCache>
            </c:numRef>
          </c:val>
          <c:extLst>
            <c:ext xmlns:c16="http://schemas.microsoft.com/office/drawing/2014/chart" uri="{C3380CC4-5D6E-409C-BE32-E72D297353CC}">
              <c16:uniqueId val="{00000000-DBFD-4118-9C66-2A4D06E4701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91.33</c:v>
                </c:pt>
                <c:pt idx="4">
                  <c:v>89.91</c:v>
                </c:pt>
              </c:numCache>
            </c:numRef>
          </c:val>
          <c:smooth val="0"/>
          <c:extLst>
            <c:ext xmlns:c16="http://schemas.microsoft.com/office/drawing/2014/chart" uri="{C3380CC4-5D6E-409C-BE32-E72D297353CC}">
              <c16:uniqueId val="{00000001-DBFD-4118-9C66-2A4D06E4701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97.02</c:v>
                </c:pt>
                <c:pt idx="4">
                  <c:v>104.44</c:v>
                </c:pt>
              </c:numCache>
            </c:numRef>
          </c:val>
          <c:extLst>
            <c:ext xmlns:c16="http://schemas.microsoft.com/office/drawing/2014/chart" uri="{C3380CC4-5D6E-409C-BE32-E72D297353CC}">
              <c16:uniqueId val="{00000000-DC02-4A00-9119-EACAEA67A3B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126.97</c:v>
                </c:pt>
                <c:pt idx="4">
                  <c:v>103.61</c:v>
                </c:pt>
              </c:numCache>
            </c:numRef>
          </c:val>
          <c:smooth val="0"/>
          <c:extLst>
            <c:ext xmlns:c16="http://schemas.microsoft.com/office/drawing/2014/chart" uri="{C3380CC4-5D6E-409C-BE32-E72D297353CC}">
              <c16:uniqueId val="{00000001-DC02-4A00-9119-EACAEA67A3B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C31-4FBE-8219-31D66D6FA6C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338.47</c:v>
                </c:pt>
                <c:pt idx="4">
                  <c:v>368.83</c:v>
                </c:pt>
              </c:numCache>
            </c:numRef>
          </c:val>
          <c:smooth val="0"/>
          <c:extLst>
            <c:ext xmlns:c16="http://schemas.microsoft.com/office/drawing/2014/chart" uri="{C3380CC4-5D6E-409C-BE32-E72D297353CC}">
              <c16:uniqueId val="{00000001-DC31-4FBE-8219-31D66D6FA6C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37.67</c:v>
                </c:pt>
                <c:pt idx="4">
                  <c:v>57.22</c:v>
                </c:pt>
              </c:numCache>
            </c:numRef>
          </c:val>
          <c:extLst>
            <c:ext xmlns:c16="http://schemas.microsoft.com/office/drawing/2014/chart" uri="{C3380CC4-5D6E-409C-BE32-E72D297353CC}">
              <c16:uniqueId val="{00000000-1155-4895-87CA-1EC4959569E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56.06</c:v>
                </c:pt>
                <c:pt idx="4">
                  <c:v>53.25</c:v>
                </c:pt>
              </c:numCache>
            </c:numRef>
          </c:val>
          <c:smooth val="0"/>
          <c:extLst>
            <c:ext xmlns:c16="http://schemas.microsoft.com/office/drawing/2014/chart" uri="{C3380CC4-5D6E-409C-BE32-E72D297353CC}">
              <c16:uniqueId val="{00000001-1155-4895-87CA-1EC4959569E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395.74</c:v>
                </c:pt>
                <c:pt idx="4">
                  <c:v>265.62</c:v>
                </c:pt>
              </c:numCache>
            </c:numRef>
          </c:val>
          <c:extLst>
            <c:ext xmlns:c16="http://schemas.microsoft.com/office/drawing/2014/chart" uri="{C3380CC4-5D6E-409C-BE32-E72D297353CC}">
              <c16:uniqueId val="{00000000-3311-4DC8-A93F-AF8FEC73C0B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304.36</c:v>
                </c:pt>
                <c:pt idx="4">
                  <c:v>325.45</c:v>
                </c:pt>
              </c:numCache>
            </c:numRef>
          </c:val>
          <c:smooth val="0"/>
          <c:extLst>
            <c:ext xmlns:c16="http://schemas.microsoft.com/office/drawing/2014/chart" uri="{C3380CC4-5D6E-409C-BE32-E72D297353CC}">
              <c16:uniqueId val="{00000001-3311-4DC8-A93F-AF8FEC73C0B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3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和歌山県　日高町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54">
        <f>データ!S6</f>
        <v>7953</v>
      </c>
      <c r="AM8" s="54"/>
      <c r="AN8" s="54"/>
      <c r="AO8" s="54"/>
      <c r="AP8" s="54"/>
      <c r="AQ8" s="54"/>
      <c r="AR8" s="54"/>
      <c r="AS8" s="54"/>
      <c r="AT8" s="53">
        <f>データ!T6</f>
        <v>46.21</v>
      </c>
      <c r="AU8" s="53"/>
      <c r="AV8" s="53"/>
      <c r="AW8" s="53"/>
      <c r="AX8" s="53"/>
      <c r="AY8" s="53"/>
      <c r="AZ8" s="53"/>
      <c r="BA8" s="53"/>
      <c r="BB8" s="53">
        <f>データ!U6</f>
        <v>172.11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59.7</v>
      </c>
      <c r="J10" s="53"/>
      <c r="K10" s="53"/>
      <c r="L10" s="53"/>
      <c r="M10" s="53"/>
      <c r="N10" s="53"/>
      <c r="O10" s="53"/>
      <c r="P10" s="53">
        <f>データ!P6</f>
        <v>10.92</v>
      </c>
      <c r="Q10" s="53"/>
      <c r="R10" s="53"/>
      <c r="S10" s="53"/>
      <c r="T10" s="53"/>
      <c r="U10" s="53"/>
      <c r="V10" s="53"/>
      <c r="W10" s="53">
        <f>データ!Q6</f>
        <v>100</v>
      </c>
      <c r="X10" s="53"/>
      <c r="Y10" s="53"/>
      <c r="Z10" s="53"/>
      <c r="AA10" s="53"/>
      <c r="AB10" s="53"/>
      <c r="AC10" s="53"/>
      <c r="AD10" s="54">
        <f>データ!R6</f>
        <v>3280</v>
      </c>
      <c r="AE10" s="54"/>
      <c r="AF10" s="54"/>
      <c r="AG10" s="54"/>
      <c r="AH10" s="54"/>
      <c r="AI10" s="54"/>
      <c r="AJ10" s="54"/>
      <c r="AK10" s="2"/>
      <c r="AL10" s="54">
        <f>データ!V6</f>
        <v>867</v>
      </c>
      <c r="AM10" s="54"/>
      <c r="AN10" s="54"/>
      <c r="AO10" s="54"/>
      <c r="AP10" s="54"/>
      <c r="AQ10" s="54"/>
      <c r="AR10" s="54"/>
      <c r="AS10" s="54"/>
      <c r="AT10" s="53">
        <f>データ!W6</f>
        <v>9.19</v>
      </c>
      <c r="AU10" s="53"/>
      <c r="AV10" s="53"/>
      <c r="AW10" s="53"/>
      <c r="AX10" s="53"/>
      <c r="AY10" s="53"/>
      <c r="AZ10" s="53"/>
      <c r="BA10" s="53"/>
      <c r="BB10" s="53">
        <f>データ!X6</f>
        <v>94.34</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IlJMXkK4hEXxNX2b+746F3Wfybxswob+L3bznH4g3+fT/h+hoy3B/w7xbJLWWqfOjJf8R+RoAJdUJWFlLF5PWA==" saltValue="nxeNELj8jkqYmnx+nv+HI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303828</v>
      </c>
      <c r="D6" s="19">
        <f t="shared" si="3"/>
        <v>46</v>
      </c>
      <c r="E6" s="19">
        <f t="shared" si="3"/>
        <v>18</v>
      </c>
      <c r="F6" s="19">
        <f t="shared" si="3"/>
        <v>0</v>
      </c>
      <c r="G6" s="19">
        <f t="shared" si="3"/>
        <v>0</v>
      </c>
      <c r="H6" s="19" t="str">
        <f t="shared" si="3"/>
        <v>和歌山県　日高町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59.7</v>
      </c>
      <c r="P6" s="20">
        <f t="shared" si="3"/>
        <v>10.92</v>
      </c>
      <c r="Q6" s="20">
        <f t="shared" si="3"/>
        <v>100</v>
      </c>
      <c r="R6" s="20">
        <f t="shared" si="3"/>
        <v>3280</v>
      </c>
      <c r="S6" s="20">
        <f t="shared" si="3"/>
        <v>7953</v>
      </c>
      <c r="T6" s="20">
        <f t="shared" si="3"/>
        <v>46.21</v>
      </c>
      <c r="U6" s="20">
        <f t="shared" si="3"/>
        <v>172.11</v>
      </c>
      <c r="V6" s="20">
        <f t="shared" si="3"/>
        <v>867</v>
      </c>
      <c r="W6" s="20">
        <f t="shared" si="3"/>
        <v>9.19</v>
      </c>
      <c r="X6" s="20">
        <f t="shared" si="3"/>
        <v>94.34</v>
      </c>
      <c r="Y6" s="21" t="str">
        <f>IF(Y7="",NA(),Y7)</f>
        <v>-</v>
      </c>
      <c r="Z6" s="21" t="str">
        <f t="shared" ref="Z6:AH6" si="4">IF(Z7="",NA(),Z7)</f>
        <v>-</v>
      </c>
      <c r="AA6" s="21" t="str">
        <f t="shared" si="4"/>
        <v>-</v>
      </c>
      <c r="AB6" s="21">
        <f t="shared" si="4"/>
        <v>92.73</v>
      </c>
      <c r="AC6" s="21">
        <f t="shared" si="4"/>
        <v>91.16</v>
      </c>
      <c r="AD6" s="21" t="str">
        <f t="shared" si="4"/>
        <v>-</v>
      </c>
      <c r="AE6" s="21" t="str">
        <f t="shared" si="4"/>
        <v>-</v>
      </c>
      <c r="AF6" s="21" t="str">
        <f t="shared" si="4"/>
        <v>-</v>
      </c>
      <c r="AG6" s="21">
        <f t="shared" si="4"/>
        <v>96.95</v>
      </c>
      <c r="AH6" s="21">
        <f t="shared" si="4"/>
        <v>99.24</v>
      </c>
      <c r="AI6" s="20" t="str">
        <f>IF(AI7="","",IF(AI7="-","【-】","【"&amp;SUBSTITUTE(TEXT(AI7,"#,##0.00"),"-","△")&amp;"】"))</f>
        <v>【100.06】</v>
      </c>
      <c r="AJ6" s="21" t="str">
        <f>IF(AJ7="",NA(),AJ7)</f>
        <v>-</v>
      </c>
      <c r="AK6" s="21" t="str">
        <f t="shared" ref="AK6:AS6" si="5">IF(AK7="",NA(),AK7)</f>
        <v>-</v>
      </c>
      <c r="AL6" s="21" t="str">
        <f t="shared" si="5"/>
        <v>-</v>
      </c>
      <c r="AM6" s="21">
        <f t="shared" si="5"/>
        <v>20.100000000000001</v>
      </c>
      <c r="AN6" s="21">
        <f t="shared" si="5"/>
        <v>45.16</v>
      </c>
      <c r="AO6" s="21" t="str">
        <f t="shared" si="5"/>
        <v>-</v>
      </c>
      <c r="AP6" s="21" t="str">
        <f t="shared" si="5"/>
        <v>-</v>
      </c>
      <c r="AQ6" s="21" t="str">
        <f t="shared" si="5"/>
        <v>-</v>
      </c>
      <c r="AR6" s="21">
        <f t="shared" si="5"/>
        <v>91.33</v>
      </c>
      <c r="AS6" s="21">
        <f t="shared" si="5"/>
        <v>89.91</v>
      </c>
      <c r="AT6" s="20" t="str">
        <f>IF(AT7="","",IF(AT7="-","【-】","【"&amp;SUBSTITUTE(TEXT(AT7,"#,##0.00"),"-","△")&amp;"】"))</f>
        <v>【84.61】</v>
      </c>
      <c r="AU6" s="21" t="str">
        <f>IF(AU7="",NA(),AU7)</f>
        <v>-</v>
      </c>
      <c r="AV6" s="21" t="str">
        <f t="shared" ref="AV6:BD6" si="6">IF(AV7="",NA(),AV7)</f>
        <v>-</v>
      </c>
      <c r="AW6" s="21" t="str">
        <f t="shared" si="6"/>
        <v>-</v>
      </c>
      <c r="AX6" s="21">
        <f t="shared" si="6"/>
        <v>97.02</v>
      </c>
      <c r="AY6" s="21">
        <f t="shared" si="6"/>
        <v>104.44</v>
      </c>
      <c r="AZ6" s="21" t="str">
        <f t="shared" si="6"/>
        <v>-</v>
      </c>
      <c r="BA6" s="21" t="str">
        <f t="shared" si="6"/>
        <v>-</v>
      </c>
      <c r="BB6" s="21" t="str">
        <f t="shared" si="6"/>
        <v>-</v>
      </c>
      <c r="BC6" s="21">
        <f t="shared" si="6"/>
        <v>126.97</v>
      </c>
      <c r="BD6" s="21">
        <f t="shared" si="6"/>
        <v>103.61</v>
      </c>
      <c r="BE6" s="20" t="str">
        <f>IF(BE7="","",IF(BE7="-","【-】","【"&amp;SUBSTITUTE(TEXT(BE7,"#,##0.00"),"-","△")&amp;"】"))</f>
        <v>【106.63】</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338.47</v>
      </c>
      <c r="BO6" s="21">
        <f t="shared" si="7"/>
        <v>368.83</v>
      </c>
      <c r="BP6" s="20" t="str">
        <f>IF(BP7="","",IF(BP7="-","【-】","【"&amp;SUBSTITUTE(TEXT(BP7,"#,##0.00"),"-","△")&amp;"】"))</f>
        <v>【386.06】</v>
      </c>
      <c r="BQ6" s="21" t="str">
        <f>IF(BQ7="",NA(),BQ7)</f>
        <v>-</v>
      </c>
      <c r="BR6" s="21" t="str">
        <f t="shared" ref="BR6:BZ6" si="8">IF(BR7="",NA(),BR7)</f>
        <v>-</v>
      </c>
      <c r="BS6" s="21" t="str">
        <f t="shared" si="8"/>
        <v>-</v>
      </c>
      <c r="BT6" s="21">
        <f t="shared" si="8"/>
        <v>37.67</v>
      </c>
      <c r="BU6" s="21">
        <f t="shared" si="8"/>
        <v>57.22</v>
      </c>
      <c r="BV6" s="21" t="str">
        <f t="shared" si="8"/>
        <v>-</v>
      </c>
      <c r="BW6" s="21" t="str">
        <f t="shared" si="8"/>
        <v>-</v>
      </c>
      <c r="BX6" s="21" t="str">
        <f t="shared" si="8"/>
        <v>-</v>
      </c>
      <c r="BY6" s="21">
        <f t="shared" si="8"/>
        <v>56.06</v>
      </c>
      <c r="BZ6" s="21">
        <f t="shared" si="8"/>
        <v>53.25</v>
      </c>
      <c r="CA6" s="20" t="str">
        <f>IF(CA7="","",IF(CA7="-","【-】","【"&amp;SUBSTITUTE(TEXT(CA7,"#,##0.00"),"-","△")&amp;"】"))</f>
        <v>【51.14】</v>
      </c>
      <c r="CB6" s="21" t="str">
        <f>IF(CB7="",NA(),CB7)</f>
        <v>-</v>
      </c>
      <c r="CC6" s="21" t="str">
        <f t="shared" ref="CC6:CK6" si="9">IF(CC7="",NA(),CC7)</f>
        <v>-</v>
      </c>
      <c r="CD6" s="21" t="str">
        <f t="shared" si="9"/>
        <v>-</v>
      </c>
      <c r="CE6" s="21">
        <f t="shared" si="9"/>
        <v>395.74</v>
      </c>
      <c r="CF6" s="21">
        <f t="shared" si="9"/>
        <v>265.62</v>
      </c>
      <c r="CG6" s="21" t="str">
        <f t="shared" si="9"/>
        <v>-</v>
      </c>
      <c r="CH6" s="21" t="str">
        <f t="shared" si="9"/>
        <v>-</v>
      </c>
      <c r="CI6" s="21" t="str">
        <f t="shared" si="9"/>
        <v>-</v>
      </c>
      <c r="CJ6" s="21">
        <f t="shared" si="9"/>
        <v>304.36</v>
      </c>
      <c r="CK6" s="21">
        <f t="shared" si="9"/>
        <v>325.45</v>
      </c>
      <c r="CL6" s="20" t="str">
        <f>IF(CL7="","",IF(CL7="-","【-】","【"&amp;SUBSTITUTE(TEXT(CL7,"#,##0.00"),"-","△")&amp;"】"))</f>
        <v>【329.31】</v>
      </c>
      <c r="CM6" s="21" t="str">
        <f>IF(CM7="",NA(),CM7)</f>
        <v>-</v>
      </c>
      <c r="CN6" s="21" t="str">
        <f t="shared" ref="CN6:CV6" si="10">IF(CN7="",NA(),CN7)</f>
        <v>-</v>
      </c>
      <c r="CO6" s="21" t="str">
        <f t="shared" si="10"/>
        <v>-</v>
      </c>
      <c r="CP6" s="21">
        <f t="shared" si="10"/>
        <v>51.56</v>
      </c>
      <c r="CQ6" s="21">
        <f t="shared" si="10"/>
        <v>50.53</v>
      </c>
      <c r="CR6" s="21" t="str">
        <f t="shared" si="10"/>
        <v>-</v>
      </c>
      <c r="CS6" s="21" t="str">
        <f t="shared" si="10"/>
        <v>-</v>
      </c>
      <c r="CT6" s="21" t="str">
        <f t="shared" si="10"/>
        <v>-</v>
      </c>
      <c r="CU6" s="21">
        <f t="shared" si="10"/>
        <v>54.08</v>
      </c>
      <c r="CV6" s="21">
        <f t="shared" si="10"/>
        <v>52.59</v>
      </c>
      <c r="CW6" s="20" t="str">
        <f>IF(CW7="","",IF(CW7="-","【-】","【"&amp;SUBSTITUTE(TEXT(CW7,"#,##0.00"),"-","△")&amp;"】"))</f>
        <v>【54.37】</v>
      </c>
      <c r="CX6" s="21" t="str">
        <f>IF(CX7="",NA(),CX7)</f>
        <v>-</v>
      </c>
      <c r="CY6" s="21" t="str">
        <f t="shared" ref="CY6:DG6" si="11">IF(CY7="",NA(),CY7)</f>
        <v>-</v>
      </c>
      <c r="CZ6" s="21" t="str">
        <f t="shared" si="11"/>
        <v>-</v>
      </c>
      <c r="DA6" s="21">
        <f t="shared" si="11"/>
        <v>87.04</v>
      </c>
      <c r="DB6" s="21">
        <f t="shared" si="11"/>
        <v>97.46</v>
      </c>
      <c r="DC6" s="21" t="str">
        <f t="shared" si="11"/>
        <v>-</v>
      </c>
      <c r="DD6" s="21" t="str">
        <f t="shared" si="11"/>
        <v>-</v>
      </c>
      <c r="DE6" s="21" t="str">
        <f t="shared" si="11"/>
        <v>-</v>
      </c>
      <c r="DF6" s="21">
        <f t="shared" si="11"/>
        <v>90.57</v>
      </c>
      <c r="DG6" s="21">
        <f t="shared" si="11"/>
        <v>87.02</v>
      </c>
      <c r="DH6" s="20" t="str">
        <f>IF(DH7="","",IF(DH7="-","【-】","【"&amp;SUBSTITUTE(TEXT(DH7,"#,##0.00"),"-","△")&amp;"】"))</f>
        <v>【84.89】</v>
      </c>
      <c r="DI6" s="21" t="str">
        <f>IF(DI7="",NA(),DI7)</f>
        <v>-</v>
      </c>
      <c r="DJ6" s="21" t="str">
        <f t="shared" ref="DJ6:DR6" si="12">IF(DJ7="",NA(),DJ7)</f>
        <v>-</v>
      </c>
      <c r="DK6" s="21" t="str">
        <f t="shared" si="12"/>
        <v>-</v>
      </c>
      <c r="DL6" s="21">
        <f t="shared" si="12"/>
        <v>7.81</v>
      </c>
      <c r="DM6" s="21">
        <f t="shared" si="12"/>
        <v>15.62</v>
      </c>
      <c r="DN6" s="21" t="str">
        <f t="shared" si="12"/>
        <v>-</v>
      </c>
      <c r="DO6" s="21" t="str">
        <f t="shared" si="12"/>
        <v>-</v>
      </c>
      <c r="DP6" s="21" t="str">
        <f t="shared" si="12"/>
        <v>-</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303828</v>
      </c>
      <c r="D7" s="23">
        <v>46</v>
      </c>
      <c r="E7" s="23">
        <v>18</v>
      </c>
      <c r="F7" s="23">
        <v>0</v>
      </c>
      <c r="G7" s="23">
        <v>0</v>
      </c>
      <c r="H7" s="23" t="s">
        <v>96</v>
      </c>
      <c r="I7" s="23" t="s">
        <v>97</v>
      </c>
      <c r="J7" s="23" t="s">
        <v>98</v>
      </c>
      <c r="K7" s="23" t="s">
        <v>99</v>
      </c>
      <c r="L7" s="23" t="s">
        <v>100</v>
      </c>
      <c r="M7" s="23" t="s">
        <v>101</v>
      </c>
      <c r="N7" s="24" t="s">
        <v>102</v>
      </c>
      <c r="O7" s="24">
        <v>59.7</v>
      </c>
      <c r="P7" s="24">
        <v>10.92</v>
      </c>
      <c r="Q7" s="24">
        <v>100</v>
      </c>
      <c r="R7" s="24">
        <v>3280</v>
      </c>
      <c r="S7" s="24">
        <v>7953</v>
      </c>
      <c r="T7" s="24">
        <v>46.21</v>
      </c>
      <c r="U7" s="24">
        <v>172.11</v>
      </c>
      <c r="V7" s="24">
        <v>867</v>
      </c>
      <c r="W7" s="24">
        <v>9.19</v>
      </c>
      <c r="X7" s="24">
        <v>94.34</v>
      </c>
      <c r="Y7" s="24" t="s">
        <v>102</v>
      </c>
      <c r="Z7" s="24" t="s">
        <v>102</v>
      </c>
      <c r="AA7" s="24" t="s">
        <v>102</v>
      </c>
      <c r="AB7" s="24">
        <v>92.73</v>
      </c>
      <c r="AC7" s="24">
        <v>91.16</v>
      </c>
      <c r="AD7" s="24" t="s">
        <v>102</v>
      </c>
      <c r="AE7" s="24" t="s">
        <v>102</v>
      </c>
      <c r="AF7" s="24" t="s">
        <v>102</v>
      </c>
      <c r="AG7" s="24">
        <v>96.95</v>
      </c>
      <c r="AH7" s="24">
        <v>99.24</v>
      </c>
      <c r="AI7" s="24">
        <v>100.06</v>
      </c>
      <c r="AJ7" s="24" t="s">
        <v>102</v>
      </c>
      <c r="AK7" s="24" t="s">
        <v>102</v>
      </c>
      <c r="AL7" s="24" t="s">
        <v>102</v>
      </c>
      <c r="AM7" s="24">
        <v>20.100000000000001</v>
      </c>
      <c r="AN7" s="24">
        <v>45.16</v>
      </c>
      <c r="AO7" s="24" t="s">
        <v>102</v>
      </c>
      <c r="AP7" s="24" t="s">
        <v>102</v>
      </c>
      <c r="AQ7" s="24" t="s">
        <v>102</v>
      </c>
      <c r="AR7" s="24">
        <v>91.33</v>
      </c>
      <c r="AS7" s="24">
        <v>89.91</v>
      </c>
      <c r="AT7" s="24">
        <v>84.61</v>
      </c>
      <c r="AU7" s="24" t="s">
        <v>102</v>
      </c>
      <c r="AV7" s="24" t="s">
        <v>102</v>
      </c>
      <c r="AW7" s="24" t="s">
        <v>102</v>
      </c>
      <c r="AX7" s="24">
        <v>97.02</v>
      </c>
      <c r="AY7" s="24">
        <v>104.44</v>
      </c>
      <c r="AZ7" s="24" t="s">
        <v>102</v>
      </c>
      <c r="BA7" s="24" t="s">
        <v>102</v>
      </c>
      <c r="BB7" s="24" t="s">
        <v>102</v>
      </c>
      <c r="BC7" s="24">
        <v>126.97</v>
      </c>
      <c r="BD7" s="24">
        <v>103.61</v>
      </c>
      <c r="BE7" s="24">
        <v>106.63</v>
      </c>
      <c r="BF7" s="24" t="s">
        <v>102</v>
      </c>
      <c r="BG7" s="24" t="s">
        <v>102</v>
      </c>
      <c r="BH7" s="24" t="s">
        <v>102</v>
      </c>
      <c r="BI7" s="24">
        <v>0</v>
      </c>
      <c r="BJ7" s="24">
        <v>0</v>
      </c>
      <c r="BK7" s="24" t="s">
        <v>102</v>
      </c>
      <c r="BL7" s="24" t="s">
        <v>102</v>
      </c>
      <c r="BM7" s="24" t="s">
        <v>102</v>
      </c>
      <c r="BN7" s="24">
        <v>338.47</v>
      </c>
      <c r="BO7" s="24">
        <v>368.83</v>
      </c>
      <c r="BP7" s="24">
        <v>386.06</v>
      </c>
      <c r="BQ7" s="24" t="s">
        <v>102</v>
      </c>
      <c r="BR7" s="24" t="s">
        <v>102</v>
      </c>
      <c r="BS7" s="24" t="s">
        <v>102</v>
      </c>
      <c r="BT7" s="24">
        <v>37.67</v>
      </c>
      <c r="BU7" s="24">
        <v>57.22</v>
      </c>
      <c r="BV7" s="24" t="s">
        <v>102</v>
      </c>
      <c r="BW7" s="24" t="s">
        <v>102</v>
      </c>
      <c r="BX7" s="24" t="s">
        <v>102</v>
      </c>
      <c r="BY7" s="24">
        <v>56.06</v>
      </c>
      <c r="BZ7" s="24">
        <v>53.25</v>
      </c>
      <c r="CA7" s="24">
        <v>51.14</v>
      </c>
      <c r="CB7" s="24" t="s">
        <v>102</v>
      </c>
      <c r="CC7" s="24" t="s">
        <v>102</v>
      </c>
      <c r="CD7" s="24" t="s">
        <v>102</v>
      </c>
      <c r="CE7" s="24">
        <v>395.74</v>
      </c>
      <c r="CF7" s="24">
        <v>265.62</v>
      </c>
      <c r="CG7" s="24" t="s">
        <v>102</v>
      </c>
      <c r="CH7" s="24" t="s">
        <v>102</v>
      </c>
      <c r="CI7" s="24" t="s">
        <v>102</v>
      </c>
      <c r="CJ7" s="24">
        <v>304.36</v>
      </c>
      <c r="CK7" s="24">
        <v>325.45</v>
      </c>
      <c r="CL7" s="24">
        <v>329.31</v>
      </c>
      <c r="CM7" s="24" t="s">
        <v>102</v>
      </c>
      <c r="CN7" s="24" t="s">
        <v>102</v>
      </c>
      <c r="CO7" s="24" t="s">
        <v>102</v>
      </c>
      <c r="CP7" s="24">
        <v>51.56</v>
      </c>
      <c r="CQ7" s="24">
        <v>50.53</v>
      </c>
      <c r="CR7" s="24" t="s">
        <v>102</v>
      </c>
      <c r="CS7" s="24" t="s">
        <v>102</v>
      </c>
      <c r="CT7" s="24" t="s">
        <v>102</v>
      </c>
      <c r="CU7" s="24">
        <v>54.08</v>
      </c>
      <c r="CV7" s="24">
        <v>52.59</v>
      </c>
      <c r="CW7" s="24">
        <v>54.37</v>
      </c>
      <c r="CX7" s="24" t="s">
        <v>102</v>
      </c>
      <c r="CY7" s="24" t="s">
        <v>102</v>
      </c>
      <c r="CZ7" s="24" t="s">
        <v>102</v>
      </c>
      <c r="DA7" s="24">
        <v>87.04</v>
      </c>
      <c r="DB7" s="24">
        <v>97.46</v>
      </c>
      <c r="DC7" s="24" t="s">
        <v>102</v>
      </c>
      <c r="DD7" s="24" t="s">
        <v>102</v>
      </c>
      <c r="DE7" s="24" t="s">
        <v>102</v>
      </c>
      <c r="DF7" s="24">
        <v>90.57</v>
      </c>
      <c r="DG7" s="24">
        <v>87.02</v>
      </c>
      <c r="DH7" s="24">
        <v>84.89</v>
      </c>
      <c r="DI7" s="24" t="s">
        <v>102</v>
      </c>
      <c r="DJ7" s="24" t="s">
        <v>102</v>
      </c>
      <c r="DK7" s="24" t="s">
        <v>102</v>
      </c>
      <c r="DL7" s="24">
        <v>7.81</v>
      </c>
      <c r="DM7" s="24">
        <v>15.62</v>
      </c>
      <c r="DN7" s="24" t="s">
        <v>102</v>
      </c>
      <c r="DO7" s="24" t="s">
        <v>102</v>
      </c>
      <c r="DP7" s="24" t="s">
        <v>102</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HDK5-081</cp:lastModifiedBy>
  <cp:lastPrinted>2026-01-19T08:15:38Z</cp:lastPrinted>
  <dcterms:created xsi:type="dcterms:W3CDTF">2025-12-23T06:31:05Z</dcterms:created>
  <dcterms:modified xsi:type="dcterms:W3CDTF">2026-01-19T08:15:41Z</dcterms:modified>
  <cp:category/>
</cp:coreProperties>
</file>