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上下水道課\（▼）課員週間予定表\経営比較分析\04_施行\R6　提出分\"/>
    </mc:Choice>
  </mc:AlternateContent>
  <xr:revisionPtr revIDLastSave="0" documentId="13_ncr:1_{FD88EAB6-EC8A-4FAC-A5D0-ED69544BEA11}" xr6:coauthVersionLast="47" xr6:coauthVersionMax="47" xr10:uidLastSave="{00000000-0000-0000-0000-000000000000}"/>
  <workbookProtection workbookAlgorithmName="SHA-512" workbookHashValue="AGQW68rBGjD29eMy+ZBZjF9PKHx1Ioofoq56JegcNRkC0givbaco66iuceKDZ/yuVuCImDmxY29boJxELILB9w==" workbookSaltValue="PmE0fi21JUdDaoX7PxU0yQ==" workbookSpinCount="100000" lockStructure="1"/>
  <bookViews>
    <workbookView xWindow="-120" yWindow="-120" windowWidth="19440" windowHeight="1488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P10" i="4" s="1"/>
  <c r="O6" i="5"/>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J85" i="4"/>
  <c r="H85" i="4"/>
  <c r="F85" i="4"/>
  <c r="BB10" i="4"/>
  <c r="AL10" i="4"/>
  <c r="W10" i="4"/>
  <c r="I10" i="4"/>
  <c r="BB8" i="4"/>
  <c r="AT8" i="4"/>
  <c r="AL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<sst xmlns="http://schemas.openxmlformats.org/spreadsheetml/2006/main" count="228" uniqueCount="114">
  <si>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</si>
  <si>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</si>
  <si>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</si>
  <si>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</si>
  <si>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</si>
  <si>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</si>
  <si>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</si>
  <si>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</si>
  <si>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</si>
  <si>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</si>
  <si>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</si>
  <si>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</si>
  <si>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</si>
  <si>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</si>
  <si>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</si>
  <si>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</si>
  <si>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</si>
  <si>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</si>
  <si>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</si>
  <si>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</si>
  <si>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</si>
  <si>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</si>
  <si>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</si>
  <si>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</si>
  <si>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</si>
  <si>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</si>
  <si>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</si>
  <si>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</si>
  <si>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</si>
  <si>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</si>
  <si>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</si>
  <si>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</si>
  <si>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</si>
  <si>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</si>
  <si>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</si>
  <si>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</si>
  <si>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</si>
  <si>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</si>
  <si>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</si>
  <si>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</si>
  <si>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</si>
  <si>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</si>
  <si>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</si>
  <si>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</si>
  <si>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</si>
  <si>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</si>
  <si>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</si>
  <si>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</si>
  <si>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</si>
  <si>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</si>
  <si>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</si>
  <si>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</si>
  <si>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</si>
  <si>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</si>
  <si>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</si>
  <si>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</si>
  <si>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</si>
  <si>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</si>
  <si>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</si>
  <si>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</si>
  <si>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</si>
  <si>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</si>
  <si>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</si>
  <si>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</si>
  <si>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</si>
  <si>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</si>
  <si>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</si>
  <si>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</si>
  <si>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</si>
  <si>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</si>
  <si>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</si>
  <si>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</si>
  <si>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</si>
  <si>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</si>
  <si>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</si>
  <si>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</si>
  <si>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</si>
  <si>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</si>
  <si>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</si>
  <si>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</si>
  <si>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</si>
  <si>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</si>
  <si>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</si>
  <si>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</si>
  <si>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</si>
  <si>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</si>
  <si>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</si>
  <si>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</si>
  <si>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</si>
  <si>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</si>
  <si>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</si>
  <si>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</si>
  <si>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</si>
  <si>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日高町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</si>
  <si>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</si>
  <si>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</si>
  <si>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</si>
  <si>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</si>
  <si>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</si>
  <si>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</si>
  <si>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</si>
  <si>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</si>
  <si>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</si>
  <si>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</si>
  <si>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</si>
  <si>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</si>
  <si>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</si>
  <si>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</si>
  <si>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</si>
  <si>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</si>
  <si>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</si>
  <si>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経営の健全化を示す経営収支比率は100％を上回っているが、昨年度より10.89％の減となり107.40％となった。⑤料金水準の妥当性を示す料金回収率は前年度より24.13％の減で83.22％となり100％を下回る結果となったが、類似団体平均値より1.77上回っている。しかしながら一般会計等からの補助金を繰入れており、給水収益だけでは賄えておらず、他の収入に依存している。
今後は、水道事業経営戦略をもとに現実的な運営を実施しながら、将来の料金改定も含めた経営改善に努めていく。</t>
    <rPh sb="1" eb="3">
      <t>ケイエイ</t>
    </rPh>
    <rPh sb="42" eb="43">
      <t>ゲン</t>
    </rPh>
    <rPh sb="88" eb="89">
      <t>ゲン</t>
    </rPh>
    <rPh sb="104" eb="105">
      <t>シタ</t>
    </rPh>
    <rPh sb="115" eb="117">
      <t>ルイジ</t>
    </rPh>
    <rPh sb="117" eb="119">
      <t>ダンタイ</t>
    </rPh>
    <rPh sb="119" eb="122">
      <t>ヘイキンチ</t>
    </rPh>
    <rPh sb="128" eb="130">
      <t>ウワマワ</t>
    </rPh>
    <phoneticPr fontId="4"/>
  </si>
  <si>
    <t>償却対象資産（土地を除く）の減価償却の状況を示す①有形固定資産減価償却率は60.37%で、昨年度より1.02%減少している。また、法定耐用年数（40年）を経過した管路延長の割合を示す②管路経年化率は61.29%であり、昨年度と比べて0.80％増加している。③管路更新率は0.80%であり、前年度より0.87％の減となった。当町の導水管、送水管、配水本管による基幹管路は昭和48年から昭和57年度に埋設されており2020年代前半に40年を経過する状況であり、現在、道路改良工事等に合わせて管路の更新工事を実施している。</t>
    <rPh sb="0" eb="6">
      <t>ショウキャクタイショウシサン</t>
    </rPh>
    <rPh sb="7" eb="9">
      <t>トチ</t>
    </rPh>
    <rPh sb="10" eb="11">
      <t>ノゾ</t>
    </rPh>
    <rPh sb="14" eb="18">
      <t>ゲンカショウキャク</t>
    </rPh>
    <rPh sb="19" eb="21">
      <t>ジョウキョウ</t>
    </rPh>
    <rPh sb="22" eb="23">
      <t>シメ</t>
    </rPh>
    <rPh sb="25" eb="31">
      <t>ユウケイコテイシサン</t>
    </rPh>
    <rPh sb="31" eb="35">
      <t>ゲンカショウキャク</t>
    </rPh>
    <rPh sb="35" eb="36">
      <t>リツ</t>
    </rPh>
    <rPh sb="45" eb="48">
      <t>サクネンド</t>
    </rPh>
    <rPh sb="55" eb="57">
      <t>ゲンショウ</t>
    </rPh>
    <rPh sb="65" eb="71">
      <t>ホウテイタイヨウネンスウ</t>
    </rPh>
    <rPh sb="74" eb="75">
      <t>ネン</t>
    </rPh>
    <rPh sb="77" eb="79">
      <t>ケイカ</t>
    </rPh>
    <rPh sb="81" eb="85">
      <t>カンロエンチョウ</t>
    </rPh>
    <rPh sb="86" eb="88">
      <t>ワリアイ</t>
    </rPh>
    <rPh sb="89" eb="90">
      <t>シメ</t>
    </rPh>
    <rPh sb="92" eb="98">
      <t>カンロケイネンカリツ</t>
    </rPh>
    <rPh sb="109" eb="112">
      <t>サクネンド</t>
    </rPh>
    <rPh sb="113" eb="114">
      <t>クラ</t>
    </rPh>
    <rPh sb="121" eb="123">
      <t>ゾウカ</t>
    </rPh>
    <rPh sb="144" eb="147">
      <t>ゼンネンド</t>
    </rPh>
    <rPh sb="155" eb="156">
      <t>ゲン</t>
    </rPh>
    <rPh sb="239" eb="240">
      <t>ア</t>
    </rPh>
    <phoneticPr fontId="4"/>
  </si>
  <si>
    <t>今後、老朽化に伴う管路の更新等を進めていくうえで、独立採算で事業を運営していくためには、収入は料金改定以外に財源の確保は難しいと考えるが、現状は職員による漏水調査の実施や必要経費の見直し改善などによる支出の抑制に努める。</t>
    <rPh sb="0" eb="2">
      <t>コンゴ</t>
    </rPh>
    <rPh sb="3" eb="6">
      <t>ロウキュウカ</t>
    </rPh>
    <rPh sb="7" eb="8">
      <t>トモナ</t>
    </rPh>
    <rPh sb="9" eb="11">
      <t>カンロ</t>
    </rPh>
    <rPh sb="12" eb="15">
      <t>コウシントウ</t>
    </rPh>
    <rPh sb="16" eb="17">
      <t>スス</t>
    </rPh>
    <rPh sb="25" eb="29">
      <t>ドクリツサイサン</t>
    </rPh>
    <rPh sb="30" eb="32">
      <t>ジギョウ</t>
    </rPh>
    <rPh sb="33" eb="35">
      <t>ウンエイ</t>
    </rPh>
    <rPh sb="44" eb="46">
      <t>シュウニュウ</t>
    </rPh>
    <rPh sb="47" eb="51">
      <t>リョウキンカイテイ</t>
    </rPh>
    <rPh sb="51" eb="53">
      <t>イガイ</t>
    </rPh>
    <rPh sb="54" eb="56">
      <t>ザイゲン</t>
    </rPh>
    <rPh sb="57" eb="59">
      <t>カクホ</t>
    </rPh>
    <rPh sb="60" eb="61">
      <t>ムズカ</t>
    </rPh>
    <rPh sb="64" eb="65">
      <t>カンガ</t>
    </rPh>
    <rPh sb="69" eb="71">
      <t>ゲンジョウ</t>
    </rPh>
    <rPh sb="72" eb="74">
      <t>ショクイン</t>
    </rPh>
    <rPh sb="77" eb="81">
      <t>ロウスイチョウサ</t>
    </rPh>
    <rPh sb="82" eb="84">
      <t>ジッシ</t>
    </rPh>
    <rPh sb="85" eb="89">
      <t>ヒツヨウケイヒ</t>
    </rPh>
    <rPh sb="90" eb="92">
      <t>ミナオ</t>
    </rPh>
    <rPh sb="93" eb="95">
      <t>カイゼン</t>
    </rPh>
    <rPh sb="100" eb="102">
      <t>シシュツ</t>
    </rPh>
    <rPh sb="103" eb="105">
      <t>ヨクセイ</t>
    </rPh>
    <rPh sb="106" eb="107">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</si>
</sst>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1.17</c:v>
                </c:pt>
                <c:pt idx="1">
                  <c:v>0.65</c:v>
                </c:pt>
                <c:pt idx="2">
                  <c:v>1.59</c:v>
                </c:pt>
                <c:pt idx="3">
                  <c:v>1.67</c:v>
                </c:pt>
                <c:pt idx="4">
                  <c:v>0.8</c:v>
                </c:pt>
              </c:numCache>
            </c:numRef>
          </c:val>
          <c:extLst>
            <c:ext xmlns:c16="http://schemas.microsoft.com/office/drawing/2014/chart" uri="{C3380CC4-5D6E-409C-BE32-E72D297353CC}">
              <c16:uniqueId val="{00000000-A536-4015-B653-01142F493D3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A536-4015-B653-01142F493D3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71.83</c:v>
                </c:pt>
                <c:pt idx="1">
                  <c:v>73.25</c:v>
                </c:pt>
                <c:pt idx="2">
                  <c:v>73.17</c:v>
                </c:pt>
                <c:pt idx="3">
                  <c:v>73.150000000000006</c:v>
                </c:pt>
                <c:pt idx="4">
                  <c:v>74.849999999999994</c:v>
                </c:pt>
              </c:numCache>
            </c:numRef>
          </c:val>
          <c:extLst>
            <c:ext xmlns:c16="http://schemas.microsoft.com/office/drawing/2014/chart" uri="{C3380CC4-5D6E-409C-BE32-E72D297353CC}">
              <c16:uniqueId val="{00000000-4067-483F-95E9-9E15B27AE2A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4067-483F-95E9-9E15B27AE2A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86.33</c:v>
                </c:pt>
                <c:pt idx="1">
                  <c:v>82.99</c:v>
                </c:pt>
                <c:pt idx="2">
                  <c:v>85.19</c:v>
                </c:pt>
                <c:pt idx="3">
                  <c:v>84.73</c:v>
                </c:pt>
                <c:pt idx="4">
                  <c:v>82.52</c:v>
                </c:pt>
              </c:numCache>
            </c:numRef>
          </c:val>
          <c:extLst>
            <c:ext xmlns:c16="http://schemas.microsoft.com/office/drawing/2014/chart" uri="{C3380CC4-5D6E-409C-BE32-E72D297353CC}">
              <c16:uniqueId val="{00000000-3C52-4E07-A525-FE720DAAF2A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3C52-4E07-A525-FE720DAAF2A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90.2</c:v>
                </c:pt>
                <c:pt idx="1">
                  <c:v>98.04</c:v>
                </c:pt>
                <c:pt idx="2">
                  <c:v>114.77</c:v>
                </c:pt>
                <c:pt idx="3">
                  <c:v>118.29</c:v>
                </c:pt>
                <c:pt idx="4">
                  <c:v>107.4</c:v>
                </c:pt>
              </c:numCache>
            </c:numRef>
          </c:val>
          <c:extLst>
            <c:ext xmlns:c16="http://schemas.microsoft.com/office/drawing/2014/chart" uri="{C3380CC4-5D6E-409C-BE32-E72D297353CC}">
              <c16:uniqueId val="{00000000-008A-4C61-AA9A-DA64C2CC03A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008A-4C61-AA9A-DA64C2CC03A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63.43</c:v>
                </c:pt>
                <c:pt idx="1">
                  <c:v>64.56</c:v>
                </c:pt>
                <c:pt idx="2">
                  <c:v>63.2</c:v>
                </c:pt>
                <c:pt idx="3">
                  <c:v>61.39</c:v>
                </c:pt>
                <c:pt idx="4">
                  <c:v>60.37</c:v>
                </c:pt>
              </c:numCache>
            </c:numRef>
          </c:val>
          <c:extLst>
            <c:ext xmlns:c16="http://schemas.microsoft.com/office/drawing/2014/chart" uri="{C3380CC4-5D6E-409C-BE32-E72D297353CC}">
              <c16:uniqueId val="{00000000-B1BB-4582-B294-58C662697AA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B1BB-4582-B294-58C662697AA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41.52</c:v>
                </c:pt>
                <c:pt idx="1">
                  <c:v>58.04</c:v>
                </c:pt>
                <c:pt idx="2">
                  <c:v>58.82</c:v>
                </c:pt>
                <c:pt idx="3">
                  <c:v>60.49</c:v>
                </c:pt>
                <c:pt idx="4">
                  <c:v>61.29</c:v>
                </c:pt>
              </c:numCache>
            </c:numRef>
          </c:val>
          <c:extLst>
            <c:ext xmlns:c16="http://schemas.microsoft.com/office/drawing/2014/chart" uri="{C3380CC4-5D6E-409C-BE32-E72D297353CC}">
              <c16:uniqueId val="{00000000-0A35-4FB7-AF3F-BB6E26DB7CF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0A35-4FB7-AF3F-BB6E26DB7CF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0.92</c:v>
                </c:pt>
                <c:pt idx="1">
                  <c:v>3.99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62F-4FD3-AE15-A900B8F698F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B62F-4FD3-AE15-A900B8F698F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365.27</c:v>
                </c:pt>
                <c:pt idx="1">
                  <c:v>303.12</c:v>
                </c:pt>
                <c:pt idx="2">
                  <c:v>255.1</c:v>
                </c:pt>
                <c:pt idx="3">
                  <c:v>267.06</c:v>
                </c:pt>
                <c:pt idx="4">
                  <c:v>233.05</c:v>
                </c:pt>
              </c:numCache>
            </c:numRef>
          </c:val>
          <c:extLst>
            <c:ext xmlns:c16="http://schemas.microsoft.com/office/drawing/2014/chart" uri="{C3380CC4-5D6E-409C-BE32-E72D297353CC}">
              <c16:uniqueId val="{00000000-BD16-4F85-BBDD-BC185D30FA5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BD16-4F85-BBDD-BC185D30FA5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479.42</c:v>
                </c:pt>
                <c:pt idx="1">
                  <c:v>557.16999999999996</c:v>
                </c:pt>
                <c:pt idx="2">
                  <c:v>673.57</c:v>
                </c:pt>
                <c:pt idx="3">
                  <c:v>520.44000000000005</c:v>
                </c:pt>
                <c:pt idx="4">
                  <c:v>584.16999999999996</c:v>
                </c:pt>
              </c:numCache>
            </c:numRef>
          </c:val>
          <c:extLst>
            <c:ext xmlns:c16="http://schemas.microsoft.com/office/drawing/2014/chart" uri="{C3380CC4-5D6E-409C-BE32-E72D297353CC}">
              <c16:uniqueId val="{00000000-B7CA-42DB-A698-22B3265F389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B7CA-42DB-A698-22B3265F389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77.08</c:v>
                </c:pt>
                <c:pt idx="1">
                  <c:v>68.86</c:v>
                </c:pt>
                <c:pt idx="2">
                  <c:v>73.63</c:v>
                </c:pt>
                <c:pt idx="3">
                  <c:v>107.35</c:v>
                </c:pt>
                <c:pt idx="4">
                  <c:v>83.22</c:v>
                </c:pt>
              </c:numCache>
            </c:numRef>
          </c:val>
          <c:extLst>
            <c:ext xmlns:c16="http://schemas.microsoft.com/office/drawing/2014/chart" uri="{C3380CC4-5D6E-409C-BE32-E72D297353CC}">
              <c16:uniqueId val="{00000000-93AC-43A2-99B0-2A1F60E3EE4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93AC-43A2-99B0-2A1F60E3EE4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271.66000000000003</c:v>
                </c:pt>
                <c:pt idx="1">
                  <c:v>270.12</c:v>
                </c:pt>
                <c:pt idx="2">
                  <c:v>222.88</c:v>
                </c:pt>
                <c:pt idx="3">
                  <c:v>204.65</c:v>
                </c:pt>
                <c:pt idx="4">
                  <c:v>228.95</c:v>
                </c:pt>
              </c:numCache>
            </c:numRef>
          </c:val>
          <c:extLst>
            <c:ext xmlns:c16="http://schemas.microsoft.com/office/drawing/2014/chart" uri="{C3380CC4-5D6E-409C-BE32-E72D297353CC}">
              <c16:uniqueId val="{00000000-26E7-4F33-963D-65633782A849}"/>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26E7-4F33-963D-65633782A849}"/>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49" zoomScaleNormal="100" workbookViewId="0">
      <selection activeCell="B60" sqref="B60:BJ6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和歌山県　日高町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A8</v>
      </c>
      <c r="X8" s="74"/>
      <c r="Y8" s="74"/>
      <c r="Z8" s="74"/>
      <c r="AA8" s="74"/>
      <c r="AB8" s="74"/>
      <c r="AC8" s="74"/>
      <c r="AD8" s="74" t="str">
        <f>データ!$M$6</f>
        <v>非設置</v>
      </c>
      <c r="AE8" s="74"/>
      <c r="AF8" s="74"/>
      <c r="AG8" s="74"/>
      <c r="AH8" s="74"/>
      <c r="AI8" s="74"/>
      <c r="AJ8" s="74"/>
      <c r="AK8" s="2"/>
      <c r="AL8" s="65">
        <f>データ!$R$6</f>
        <v>7953</v>
      </c>
      <c r="AM8" s="65"/>
      <c r="AN8" s="65"/>
      <c r="AO8" s="65"/>
      <c r="AP8" s="65"/>
      <c r="AQ8" s="65"/>
      <c r="AR8" s="65"/>
      <c r="AS8" s="65"/>
      <c r="AT8" s="36">
        <f>データ!$S$6</f>
        <v>46.21</v>
      </c>
      <c r="AU8" s="37"/>
      <c r="AV8" s="37"/>
      <c r="AW8" s="37"/>
      <c r="AX8" s="37"/>
      <c r="AY8" s="37"/>
      <c r="AZ8" s="37"/>
      <c r="BA8" s="37"/>
      <c r="BB8" s="54">
        <f>データ!$T$6</f>
        <v>172.11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53.2</v>
      </c>
      <c r="J10" s="37"/>
      <c r="K10" s="37"/>
      <c r="L10" s="37"/>
      <c r="M10" s="37"/>
      <c r="N10" s="37"/>
      <c r="O10" s="64"/>
      <c r="P10" s="54">
        <f>データ!$P$6</f>
        <v>99.85</v>
      </c>
      <c r="Q10" s="54"/>
      <c r="R10" s="54"/>
      <c r="S10" s="54"/>
      <c r="T10" s="54"/>
      <c r="U10" s="54"/>
      <c r="V10" s="54"/>
      <c r="W10" s="65">
        <f>データ!$Q$6</f>
        <v>3702</v>
      </c>
      <c r="X10" s="65"/>
      <c r="Y10" s="65"/>
      <c r="Z10" s="65"/>
      <c r="AA10" s="65"/>
      <c r="AB10" s="65"/>
      <c r="AC10" s="65"/>
      <c r="AD10" s="2"/>
      <c r="AE10" s="2"/>
      <c r="AF10" s="2"/>
      <c r="AG10" s="2"/>
      <c r="AH10" s="2"/>
      <c r="AI10" s="2"/>
      <c r="AJ10" s="2"/>
      <c r="AK10" s="2"/>
      <c r="AL10" s="65">
        <f>データ!$U$6</f>
        <v>7927</v>
      </c>
      <c r="AM10" s="65"/>
      <c r="AN10" s="65"/>
      <c r="AO10" s="65"/>
      <c r="AP10" s="65"/>
      <c r="AQ10" s="65"/>
      <c r="AR10" s="65"/>
      <c r="AS10" s="65"/>
      <c r="AT10" s="36">
        <f>データ!$V$6</f>
        <v>46.19</v>
      </c>
      <c r="AU10" s="37"/>
      <c r="AV10" s="37"/>
      <c r="AW10" s="37"/>
      <c r="AX10" s="37"/>
      <c r="AY10" s="37"/>
      <c r="AZ10" s="37"/>
      <c r="BA10" s="37"/>
      <c r="BB10" s="54">
        <f>データ!$W$6</f>
        <v>171.62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ctehXgqkk5xN4QKsq/lqY+5TuH7eREPEJB+oCT+k/PaeAXazcgOulWmPKURNwRCEdSFfjgLQVRbzmV1X7AYdgw==" saltValue="x6MTqFgKeeE3dOO7o2WLC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303828</v>
      </c>
      <c r="D6" s="20">
        <f t="shared" si="3"/>
        <v>46</v>
      </c>
      <c r="E6" s="20">
        <f t="shared" si="3"/>
        <v>1</v>
      </c>
      <c r="F6" s="20">
        <f t="shared" si="3"/>
        <v>0</v>
      </c>
      <c r="G6" s="20">
        <f t="shared" si="3"/>
        <v>1</v>
      </c>
      <c r="H6" s="20" t="str">
        <f t="shared" si="3"/>
        <v>和歌山県　日高町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53.2</v>
      </c>
      <c r="P6" s="21">
        <f t="shared" si="3"/>
        <v>99.85</v>
      </c>
      <c r="Q6" s="21">
        <f t="shared" si="3"/>
        <v>3702</v>
      </c>
      <c r="R6" s="21">
        <f t="shared" si="3"/>
        <v>7953</v>
      </c>
      <c r="S6" s="21">
        <f t="shared" si="3"/>
        <v>46.21</v>
      </c>
      <c r="T6" s="21">
        <f t="shared" si="3"/>
        <v>172.11</v>
      </c>
      <c r="U6" s="21">
        <f t="shared" si="3"/>
        <v>7927</v>
      </c>
      <c r="V6" s="21">
        <f t="shared" si="3"/>
        <v>46.19</v>
      </c>
      <c r="W6" s="21">
        <f t="shared" si="3"/>
        <v>171.62</v>
      </c>
      <c r="X6" s="22">
        <f>IF(X7="",NA(),X7)</f>
        <v>90.2</v>
      </c>
      <c r="Y6" s="22">
        <f t="shared" ref="Y6:AG6" si="4">IF(Y7="",NA(),Y7)</f>
        <v>98.04</v>
      </c>
      <c r="Z6" s="22">
        <f t="shared" si="4"/>
        <v>114.77</v>
      </c>
      <c r="AA6" s="22">
        <f t="shared" si="4"/>
        <v>118.29</v>
      </c>
      <c r="AB6" s="22">
        <f t="shared" si="4"/>
        <v>107.4</v>
      </c>
      <c r="AC6" s="22">
        <f t="shared" si="4"/>
        <v>105.34</v>
      </c>
      <c r="AD6" s="22">
        <f t="shared" si="4"/>
        <v>105.77</v>
      </c>
      <c r="AE6" s="22">
        <f t="shared" si="4"/>
        <v>104.82</v>
      </c>
      <c r="AF6" s="22">
        <f t="shared" si="4"/>
        <v>106.46</v>
      </c>
      <c r="AG6" s="22">
        <f t="shared" si="4"/>
        <v>103.41</v>
      </c>
      <c r="AH6" s="21" t="str">
        <f>IF(AH7="","",IF(AH7="-","【-】","【"&amp;SUBSTITUTE(TEXT(AH7,"#,##0.00"),"-","△")&amp;"】"))</f>
        <v>【107.26】</v>
      </c>
      <c r="AI6" s="22">
        <f>IF(AI7="",NA(),AI7)</f>
        <v>0.92</v>
      </c>
      <c r="AJ6" s="22">
        <f t="shared" ref="AJ6:AR6" si="5">IF(AJ7="",NA(),AJ7)</f>
        <v>3.99</v>
      </c>
      <c r="AK6" s="21">
        <f t="shared" si="5"/>
        <v>0</v>
      </c>
      <c r="AL6" s="21">
        <f t="shared" si="5"/>
        <v>0</v>
      </c>
      <c r="AM6" s="21">
        <f t="shared" si="5"/>
        <v>0</v>
      </c>
      <c r="AN6" s="22">
        <f t="shared" si="5"/>
        <v>24.04</v>
      </c>
      <c r="AO6" s="22">
        <f t="shared" si="5"/>
        <v>28.03</v>
      </c>
      <c r="AP6" s="22">
        <f t="shared" si="5"/>
        <v>26.73</v>
      </c>
      <c r="AQ6" s="22">
        <f t="shared" si="5"/>
        <v>27.85</v>
      </c>
      <c r="AR6" s="22">
        <f t="shared" si="5"/>
        <v>28</v>
      </c>
      <c r="AS6" s="21" t="str">
        <f>IF(AS7="","",IF(AS7="-","【-】","【"&amp;SUBSTITUTE(TEXT(AS7,"#,##0.00"),"-","△")&amp;"】"))</f>
        <v>【1.61】</v>
      </c>
      <c r="AT6" s="22">
        <f>IF(AT7="",NA(),AT7)</f>
        <v>365.27</v>
      </c>
      <c r="AU6" s="22">
        <f t="shared" ref="AU6:BC6" si="6">IF(AU7="",NA(),AU7)</f>
        <v>303.12</v>
      </c>
      <c r="AV6" s="22">
        <f t="shared" si="6"/>
        <v>255.1</v>
      </c>
      <c r="AW6" s="22">
        <f t="shared" si="6"/>
        <v>267.06</v>
      </c>
      <c r="AX6" s="22">
        <f t="shared" si="6"/>
        <v>233.05</v>
      </c>
      <c r="AY6" s="22">
        <f t="shared" si="6"/>
        <v>305.08</v>
      </c>
      <c r="AZ6" s="22">
        <f t="shared" si="6"/>
        <v>305.33999999999997</v>
      </c>
      <c r="BA6" s="22">
        <f t="shared" si="6"/>
        <v>310.01</v>
      </c>
      <c r="BB6" s="22">
        <f t="shared" si="6"/>
        <v>311.12</v>
      </c>
      <c r="BC6" s="22">
        <f t="shared" si="6"/>
        <v>293.51</v>
      </c>
      <c r="BD6" s="21" t="str">
        <f>IF(BD7="","",IF(BD7="-","【-】","【"&amp;SUBSTITUTE(TEXT(BD7,"#,##0.00"),"-","△")&amp;"】"))</f>
        <v>【239.69】</v>
      </c>
      <c r="BE6" s="22">
        <f>IF(BE7="",NA(),BE7)</f>
        <v>479.42</v>
      </c>
      <c r="BF6" s="22">
        <f t="shared" ref="BF6:BN6" si="7">IF(BF7="",NA(),BF7)</f>
        <v>557.16999999999996</v>
      </c>
      <c r="BG6" s="22">
        <f t="shared" si="7"/>
        <v>673.57</v>
      </c>
      <c r="BH6" s="22">
        <f t="shared" si="7"/>
        <v>520.44000000000005</v>
      </c>
      <c r="BI6" s="22">
        <f t="shared" si="7"/>
        <v>584.16999999999996</v>
      </c>
      <c r="BJ6" s="22">
        <f t="shared" si="7"/>
        <v>585.59</v>
      </c>
      <c r="BK6" s="22">
        <f t="shared" si="7"/>
        <v>561.34</v>
      </c>
      <c r="BL6" s="22">
        <f t="shared" si="7"/>
        <v>538.33000000000004</v>
      </c>
      <c r="BM6" s="22">
        <f t="shared" si="7"/>
        <v>515.14</v>
      </c>
      <c r="BN6" s="22">
        <f t="shared" si="7"/>
        <v>498.34</v>
      </c>
      <c r="BO6" s="21" t="str">
        <f>IF(BO7="","",IF(BO7="-","【-】","【"&amp;SUBSTITUTE(TEXT(BO7,"#,##0.00"),"-","△")&amp;"】"))</f>
        <v>【264.86】</v>
      </c>
      <c r="BP6" s="22">
        <f>IF(BP7="",NA(),BP7)</f>
        <v>77.08</v>
      </c>
      <c r="BQ6" s="22">
        <f t="shared" ref="BQ6:BY6" si="8">IF(BQ7="",NA(),BQ7)</f>
        <v>68.86</v>
      </c>
      <c r="BR6" s="22">
        <f t="shared" si="8"/>
        <v>73.63</v>
      </c>
      <c r="BS6" s="22">
        <f t="shared" si="8"/>
        <v>107.35</v>
      </c>
      <c r="BT6" s="22">
        <f t="shared" si="8"/>
        <v>83.22</v>
      </c>
      <c r="BU6" s="22">
        <f t="shared" si="8"/>
        <v>82.78</v>
      </c>
      <c r="BV6" s="22">
        <f t="shared" si="8"/>
        <v>84.82</v>
      </c>
      <c r="BW6" s="22">
        <f t="shared" si="8"/>
        <v>82.29</v>
      </c>
      <c r="BX6" s="22">
        <f t="shared" si="8"/>
        <v>84.16</v>
      </c>
      <c r="BY6" s="22">
        <f t="shared" si="8"/>
        <v>81.45</v>
      </c>
      <c r="BZ6" s="21" t="str">
        <f>IF(BZ7="","",IF(BZ7="-","【-】","【"&amp;SUBSTITUTE(TEXT(BZ7,"#,##0.00"),"-","△")&amp;"】"))</f>
        <v>【97.59】</v>
      </c>
      <c r="CA6" s="22">
        <f>IF(CA7="",NA(),CA7)</f>
        <v>271.66000000000003</v>
      </c>
      <c r="CB6" s="22">
        <f t="shared" ref="CB6:CJ6" si="9">IF(CB7="",NA(),CB7)</f>
        <v>270.12</v>
      </c>
      <c r="CC6" s="22">
        <f t="shared" si="9"/>
        <v>222.88</v>
      </c>
      <c r="CD6" s="22">
        <f t="shared" si="9"/>
        <v>204.65</v>
      </c>
      <c r="CE6" s="22">
        <f t="shared" si="9"/>
        <v>228.95</v>
      </c>
      <c r="CF6" s="22">
        <f t="shared" si="9"/>
        <v>225.09</v>
      </c>
      <c r="CG6" s="22">
        <f t="shared" si="9"/>
        <v>224.82</v>
      </c>
      <c r="CH6" s="22">
        <f t="shared" si="9"/>
        <v>230.85</v>
      </c>
      <c r="CI6" s="22">
        <f t="shared" si="9"/>
        <v>230.21</v>
      </c>
      <c r="CJ6" s="22">
        <f t="shared" si="9"/>
        <v>240.31</v>
      </c>
      <c r="CK6" s="21" t="str">
        <f>IF(CK7="","",IF(CK7="-","【-】","【"&amp;SUBSTITUTE(TEXT(CK7,"#,##0.00"),"-","△")&amp;"】"))</f>
        <v>【181.66】</v>
      </c>
      <c r="CL6" s="22">
        <f>IF(CL7="",NA(),CL7)</f>
        <v>71.83</v>
      </c>
      <c r="CM6" s="22">
        <f t="shared" ref="CM6:CU6" si="10">IF(CM7="",NA(),CM7)</f>
        <v>73.25</v>
      </c>
      <c r="CN6" s="22">
        <f t="shared" si="10"/>
        <v>73.17</v>
      </c>
      <c r="CO6" s="22">
        <f t="shared" si="10"/>
        <v>73.150000000000006</v>
      </c>
      <c r="CP6" s="22">
        <f t="shared" si="10"/>
        <v>74.849999999999994</v>
      </c>
      <c r="CQ6" s="22">
        <f t="shared" si="10"/>
        <v>49.38</v>
      </c>
      <c r="CR6" s="22">
        <f t="shared" si="10"/>
        <v>50.09</v>
      </c>
      <c r="CS6" s="22">
        <f t="shared" si="10"/>
        <v>50.1</v>
      </c>
      <c r="CT6" s="22">
        <f t="shared" si="10"/>
        <v>49.76</v>
      </c>
      <c r="CU6" s="22">
        <f t="shared" si="10"/>
        <v>49.74</v>
      </c>
      <c r="CV6" s="21" t="str">
        <f>IF(CV7="","",IF(CV7="-","【-】","【"&amp;SUBSTITUTE(TEXT(CV7,"#,##0.00"),"-","△")&amp;"】"))</f>
        <v>【60.21】</v>
      </c>
      <c r="CW6" s="22">
        <f>IF(CW7="",NA(),CW7)</f>
        <v>86.33</v>
      </c>
      <c r="CX6" s="22">
        <f t="shared" ref="CX6:DF6" si="11">IF(CX7="",NA(),CX7)</f>
        <v>82.99</v>
      </c>
      <c r="CY6" s="22">
        <f t="shared" si="11"/>
        <v>85.19</v>
      </c>
      <c r="CZ6" s="22">
        <f t="shared" si="11"/>
        <v>84.73</v>
      </c>
      <c r="DA6" s="22">
        <f t="shared" si="11"/>
        <v>82.52</v>
      </c>
      <c r="DB6" s="22">
        <f t="shared" si="11"/>
        <v>78.010000000000005</v>
      </c>
      <c r="DC6" s="22">
        <f t="shared" si="11"/>
        <v>77.599999999999994</v>
      </c>
      <c r="DD6" s="22">
        <f t="shared" si="11"/>
        <v>77.3</v>
      </c>
      <c r="DE6" s="22">
        <f t="shared" si="11"/>
        <v>76.64</v>
      </c>
      <c r="DF6" s="22">
        <f t="shared" si="11"/>
        <v>75.37</v>
      </c>
      <c r="DG6" s="21" t="str">
        <f>IF(DG7="","",IF(DG7="-","【-】","【"&amp;SUBSTITUTE(TEXT(DG7,"#,##0.00"),"-","△")&amp;"】"))</f>
        <v>【89.21】</v>
      </c>
      <c r="DH6" s="22">
        <f>IF(DH7="",NA(),DH7)</f>
        <v>63.43</v>
      </c>
      <c r="DI6" s="22">
        <f t="shared" ref="DI6:DQ6" si="12">IF(DI7="",NA(),DI7)</f>
        <v>64.56</v>
      </c>
      <c r="DJ6" s="22">
        <f t="shared" si="12"/>
        <v>63.2</v>
      </c>
      <c r="DK6" s="22">
        <f t="shared" si="12"/>
        <v>61.39</v>
      </c>
      <c r="DL6" s="22">
        <f t="shared" si="12"/>
        <v>60.37</v>
      </c>
      <c r="DM6" s="22">
        <f t="shared" si="12"/>
        <v>47.5</v>
      </c>
      <c r="DN6" s="22">
        <f t="shared" si="12"/>
        <v>48.41</v>
      </c>
      <c r="DO6" s="22">
        <f t="shared" si="12"/>
        <v>50.02</v>
      </c>
      <c r="DP6" s="22">
        <f t="shared" si="12"/>
        <v>51.38</v>
      </c>
      <c r="DQ6" s="22">
        <f t="shared" si="12"/>
        <v>52.3</v>
      </c>
      <c r="DR6" s="21" t="str">
        <f>IF(DR7="","",IF(DR7="-","【-】","【"&amp;SUBSTITUTE(TEXT(DR7,"#,##0.00"),"-","△")&amp;"】"))</f>
        <v>【52.41】</v>
      </c>
      <c r="DS6" s="22">
        <f>IF(DS7="",NA(),DS7)</f>
        <v>41.52</v>
      </c>
      <c r="DT6" s="22">
        <f t="shared" ref="DT6:EB6" si="13">IF(DT7="",NA(),DT7)</f>
        <v>58.04</v>
      </c>
      <c r="DU6" s="22">
        <f t="shared" si="13"/>
        <v>58.82</v>
      </c>
      <c r="DV6" s="22">
        <f t="shared" si="13"/>
        <v>60.49</v>
      </c>
      <c r="DW6" s="22">
        <f t="shared" si="13"/>
        <v>61.29</v>
      </c>
      <c r="DX6" s="22">
        <f t="shared" si="13"/>
        <v>17.399999999999999</v>
      </c>
      <c r="DY6" s="22">
        <f t="shared" si="13"/>
        <v>18.64</v>
      </c>
      <c r="DZ6" s="22">
        <f t="shared" si="13"/>
        <v>19.510000000000002</v>
      </c>
      <c r="EA6" s="22">
        <f t="shared" si="13"/>
        <v>21.6</v>
      </c>
      <c r="EB6" s="22">
        <f t="shared" si="13"/>
        <v>23.36</v>
      </c>
      <c r="EC6" s="21" t="str">
        <f>IF(EC7="","",IF(EC7="-","【-】","【"&amp;SUBSTITUTE(TEXT(EC7,"#,##0.00"),"-","△")&amp;"】"))</f>
        <v>【26.78】</v>
      </c>
      <c r="ED6" s="22">
        <f>IF(ED7="",NA(),ED7)</f>
        <v>1.17</v>
      </c>
      <c r="EE6" s="22">
        <f t="shared" ref="EE6:EM6" si="14">IF(EE7="",NA(),EE7)</f>
        <v>0.65</v>
      </c>
      <c r="EF6" s="22">
        <f t="shared" si="14"/>
        <v>1.59</v>
      </c>
      <c r="EG6" s="22">
        <f t="shared" si="14"/>
        <v>1.67</v>
      </c>
      <c r="EH6" s="22">
        <f t="shared" si="14"/>
        <v>0.8</v>
      </c>
      <c r="EI6" s="22">
        <f t="shared" si="14"/>
        <v>0.4</v>
      </c>
      <c r="EJ6" s="22">
        <f t="shared" si="14"/>
        <v>0.36</v>
      </c>
      <c r="EK6" s="22">
        <f t="shared" si="14"/>
        <v>0.56999999999999995</v>
      </c>
      <c r="EL6" s="22">
        <f t="shared" si="14"/>
        <v>0.56000000000000005</v>
      </c>
      <c r="EM6" s="22">
        <f t="shared" si="14"/>
        <v>0.54</v>
      </c>
      <c r="EN6" s="21" t="str">
        <f>IF(EN7="","",IF(EN7="-","【-】","【"&amp;SUBSTITUTE(TEXT(EN7,"#,##0.00"),"-","△")&amp;"】"))</f>
        <v>【0.59】</v>
      </c>
    </row>
    <row r="7" spans="1:144" s="23" customFormat="1" x14ac:dyDescent="0.15">
      <c r="A7" s="15"/>
      <c r="B7" s="24">
        <v>2024</v>
      </c>
      <c r="C7" s="24">
        <v>303828</v>
      </c>
      <c r="D7" s="24">
        <v>46</v>
      </c>
      <c r="E7" s="24">
        <v>1</v>
      </c>
      <c r="F7" s="24">
        <v>0</v>
      </c>
      <c r="G7" s="24">
        <v>1</v>
      </c>
      <c r="H7" s="24" t="s">
        <v>93</v>
      </c>
      <c r="I7" s="24" t="s">
        <v>94</v>
      </c>
      <c r="J7" s="24" t="s">
        <v>95</v>
      </c>
      <c r="K7" s="24" t="s">
        <v>96</v>
      </c>
      <c r="L7" s="24" t="s">
        <v>97</v>
      </c>
      <c r="M7" s="24" t="s">
        <v>98</v>
      </c>
      <c r="N7" s="25" t="s">
        <v>99</v>
      </c>
      <c r="O7" s="25">
        <v>53.2</v>
      </c>
      <c r="P7" s="25">
        <v>99.85</v>
      </c>
      <c r="Q7" s="25">
        <v>3702</v>
      </c>
      <c r="R7" s="25">
        <v>7953</v>
      </c>
      <c r="S7" s="25">
        <v>46.21</v>
      </c>
      <c r="T7" s="25">
        <v>172.11</v>
      </c>
      <c r="U7" s="25">
        <v>7927</v>
      </c>
      <c r="V7" s="25">
        <v>46.19</v>
      </c>
      <c r="W7" s="25">
        <v>171.62</v>
      </c>
      <c r="X7" s="25">
        <v>90.2</v>
      </c>
      <c r="Y7" s="25">
        <v>98.04</v>
      </c>
      <c r="Z7" s="25">
        <v>114.77</v>
      </c>
      <c r="AA7" s="25">
        <v>118.29</v>
      </c>
      <c r="AB7" s="25">
        <v>107.4</v>
      </c>
      <c r="AC7" s="25">
        <v>105.34</v>
      </c>
      <c r="AD7" s="25">
        <v>105.77</v>
      </c>
      <c r="AE7" s="25">
        <v>104.82</v>
      </c>
      <c r="AF7" s="25">
        <v>106.46</v>
      </c>
      <c r="AG7" s="25">
        <v>103.41</v>
      </c>
      <c r="AH7" s="25">
        <v>107.26</v>
      </c>
      <c r="AI7" s="25">
        <v>0.92</v>
      </c>
      <c r="AJ7" s="25">
        <v>3.99</v>
      </c>
      <c r="AK7" s="25">
        <v>0</v>
      </c>
      <c r="AL7" s="25">
        <v>0</v>
      </c>
      <c r="AM7" s="25">
        <v>0</v>
      </c>
      <c r="AN7" s="25">
        <v>24.04</v>
      </c>
      <c r="AO7" s="25">
        <v>28.03</v>
      </c>
      <c r="AP7" s="25">
        <v>26.73</v>
      </c>
      <c r="AQ7" s="25">
        <v>27.85</v>
      </c>
      <c r="AR7" s="25">
        <v>28</v>
      </c>
      <c r="AS7" s="25">
        <v>1.61</v>
      </c>
      <c r="AT7" s="25">
        <v>365.27</v>
      </c>
      <c r="AU7" s="25">
        <v>303.12</v>
      </c>
      <c r="AV7" s="25">
        <v>255.1</v>
      </c>
      <c r="AW7" s="25">
        <v>267.06</v>
      </c>
      <c r="AX7" s="25">
        <v>233.05</v>
      </c>
      <c r="AY7" s="25">
        <v>305.08</v>
      </c>
      <c r="AZ7" s="25">
        <v>305.33999999999997</v>
      </c>
      <c r="BA7" s="25">
        <v>310.01</v>
      </c>
      <c r="BB7" s="25">
        <v>311.12</v>
      </c>
      <c r="BC7" s="25">
        <v>293.51</v>
      </c>
      <c r="BD7" s="25">
        <v>239.69</v>
      </c>
      <c r="BE7" s="25">
        <v>479.42</v>
      </c>
      <c r="BF7" s="25">
        <v>557.16999999999996</v>
      </c>
      <c r="BG7" s="25">
        <v>673.57</v>
      </c>
      <c r="BH7" s="25">
        <v>520.44000000000005</v>
      </c>
      <c r="BI7" s="25">
        <v>584.16999999999996</v>
      </c>
      <c r="BJ7" s="25">
        <v>585.59</v>
      </c>
      <c r="BK7" s="25">
        <v>561.34</v>
      </c>
      <c r="BL7" s="25">
        <v>538.33000000000004</v>
      </c>
      <c r="BM7" s="25">
        <v>515.14</v>
      </c>
      <c r="BN7" s="25">
        <v>498.34</v>
      </c>
      <c r="BO7" s="25">
        <v>264.86</v>
      </c>
      <c r="BP7" s="25">
        <v>77.08</v>
      </c>
      <c r="BQ7" s="25">
        <v>68.86</v>
      </c>
      <c r="BR7" s="25">
        <v>73.63</v>
      </c>
      <c r="BS7" s="25">
        <v>107.35</v>
      </c>
      <c r="BT7" s="25">
        <v>83.22</v>
      </c>
      <c r="BU7" s="25">
        <v>82.78</v>
      </c>
      <c r="BV7" s="25">
        <v>84.82</v>
      </c>
      <c r="BW7" s="25">
        <v>82.29</v>
      </c>
      <c r="BX7" s="25">
        <v>84.16</v>
      </c>
      <c r="BY7" s="25">
        <v>81.45</v>
      </c>
      <c r="BZ7" s="25">
        <v>97.59</v>
      </c>
      <c r="CA7" s="25">
        <v>271.66000000000003</v>
      </c>
      <c r="CB7" s="25">
        <v>270.12</v>
      </c>
      <c r="CC7" s="25">
        <v>222.88</v>
      </c>
      <c r="CD7" s="25">
        <v>204.65</v>
      </c>
      <c r="CE7" s="25">
        <v>228.95</v>
      </c>
      <c r="CF7" s="25">
        <v>225.09</v>
      </c>
      <c r="CG7" s="25">
        <v>224.82</v>
      </c>
      <c r="CH7" s="25">
        <v>230.85</v>
      </c>
      <c r="CI7" s="25">
        <v>230.21</v>
      </c>
      <c r="CJ7" s="25">
        <v>240.31</v>
      </c>
      <c r="CK7" s="25">
        <v>181.66</v>
      </c>
      <c r="CL7" s="25">
        <v>71.83</v>
      </c>
      <c r="CM7" s="25">
        <v>73.25</v>
      </c>
      <c r="CN7" s="25">
        <v>73.17</v>
      </c>
      <c r="CO7" s="25">
        <v>73.150000000000006</v>
      </c>
      <c r="CP7" s="25">
        <v>74.849999999999994</v>
      </c>
      <c r="CQ7" s="25">
        <v>49.38</v>
      </c>
      <c r="CR7" s="25">
        <v>50.09</v>
      </c>
      <c r="CS7" s="25">
        <v>50.1</v>
      </c>
      <c r="CT7" s="25">
        <v>49.76</v>
      </c>
      <c r="CU7" s="25">
        <v>49.74</v>
      </c>
      <c r="CV7" s="25">
        <v>60.21</v>
      </c>
      <c r="CW7" s="25">
        <v>86.33</v>
      </c>
      <c r="CX7" s="25">
        <v>82.99</v>
      </c>
      <c r="CY7" s="25">
        <v>85.19</v>
      </c>
      <c r="CZ7" s="25">
        <v>84.73</v>
      </c>
      <c r="DA7" s="25">
        <v>82.52</v>
      </c>
      <c r="DB7" s="25">
        <v>78.010000000000005</v>
      </c>
      <c r="DC7" s="25">
        <v>77.599999999999994</v>
      </c>
      <c r="DD7" s="25">
        <v>77.3</v>
      </c>
      <c r="DE7" s="25">
        <v>76.64</v>
      </c>
      <c r="DF7" s="25">
        <v>75.37</v>
      </c>
      <c r="DG7" s="25">
        <v>89.21</v>
      </c>
      <c r="DH7" s="25">
        <v>63.43</v>
      </c>
      <c r="DI7" s="25">
        <v>64.56</v>
      </c>
      <c r="DJ7" s="25">
        <v>63.2</v>
      </c>
      <c r="DK7" s="25">
        <v>61.39</v>
      </c>
      <c r="DL7" s="25">
        <v>60.37</v>
      </c>
      <c r="DM7" s="25">
        <v>47.5</v>
      </c>
      <c r="DN7" s="25">
        <v>48.41</v>
      </c>
      <c r="DO7" s="25">
        <v>50.02</v>
      </c>
      <c r="DP7" s="25">
        <v>51.38</v>
      </c>
      <c r="DQ7" s="25">
        <v>52.3</v>
      </c>
      <c r="DR7" s="25">
        <v>52.41</v>
      </c>
      <c r="DS7" s="25">
        <v>41.52</v>
      </c>
      <c r="DT7" s="25">
        <v>58.04</v>
      </c>
      <c r="DU7" s="25">
        <v>58.82</v>
      </c>
      <c r="DV7" s="25">
        <v>60.49</v>
      </c>
      <c r="DW7" s="25">
        <v>61.29</v>
      </c>
      <c r="DX7" s="25">
        <v>17.399999999999999</v>
      </c>
      <c r="DY7" s="25">
        <v>18.64</v>
      </c>
      <c r="DZ7" s="25">
        <v>19.510000000000002</v>
      </c>
      <c r="EA7" s="25">
        <v>21.6</v>
      </c>
      <c r="EB7" s="25">
        <v>23.36</v>
      </c>
      <c r="EC7" s="25">
        <v>26.78</v>
      </c>
      <c r="ED7" s="25">
        <v>1.17</v>
      </c>
      <c r="EE7" s="25">
        <v>0.65</v>
      </c>
      <c r="EF7" s="25">
        <v>1.59</v>
      </c>
      <c r="EG7" s="25">
        <v>1.67</v>
      </c>
      <c r="EH7" s="25">
        <v>0.8</v>
      </c>
      <c r="EI7" s="25">
        <v>0.4</v>
      </c>
      <c r="EJ7" s="25">
        <v>0.36</v>
      </c>
      <c r="EK7" s="25">
        <v>0.56999999999999995</v>
      </c>
      <c r="EL7" s="25">
        <v>0.56000000000000005</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109</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HDK5-081</cp:lastModifiedBy>
  <cp:lastPrinted>2026-01-20T01:20:06Z</cp:lastPrinted>
  <dcterms:created xsi:type="dcterms:W3CDTF">2025-12-12T09:20:52Z</dcterms:created>
  <dcterms:modified xsi:type="dcterms:W3CDTF">2026-01-20T01:20:30Z</dcterms:modified>
  <cp:category/>
</cp:coreProperties>
</file>