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総務_稲葉\02_財政\03地方公営企業\R06地方公営企業\02_照会\250121_公営企業に係る経営比較分析表（令和５年度決算）の分析等について\06_町→県\18_日高町\"/>
    </mc:Choice>
  </mc:AlternateContent>
  <xr:revisionPtr revIDLastSave="0" documentId="13_ncr:1_{2064E570-4FBA-48AF-8C4E-C9178508047D}" xr6:coauthVersionLast="47" xr6:coauthVersionMax="47" xr10:uidLastSave="{00000000-0000-0000-0000-000000000000}"/>
  <workbookProtection workbookAlgorithmName="SHA-512" workbookHashValue="sRUfQbTxtgyt9wpvMzlIV4CwSMzVjpODnZwwoVgMR1NBXXWsXfynZAk6HqSlUbvW/MFsTy3EU8oa8kZRFGn3fQ==" workbookSaltValue="EijZbc8kZGv6grdUza10R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<sst xmlns="http://schemas.openxmlformats.org/spreadsheetml/2006/main" count="228" uniqueCount="114">
  <si>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</si>
  <si>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</si>
  <si>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</si>
  <si>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</si>
  <si>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</si>
  <si>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</si>
  <si>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</si>
  <si>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</si>
  <si>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</si>
  <si>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</si>
  <si>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</si>
  <si>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</si>
  <si>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</si>
  <si>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</si>
  <si>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</si>
  <si>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</si>
  <si>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</si>
  <si>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</si>
  <si>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</si>
  <si>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</si>
  <si>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</si>
  <si>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</si>
  <si>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</si>
  <si>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</si>
  <si>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</si>
  <si>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</si>
  <si>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</si>
  <si>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</si>
  <si>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</si>
  <si>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</si>
  <si>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</si>
  <si>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</si>
  <si>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</si>
  <si>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</si>
  <si>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</si>
  <si>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</si>
  <si>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</si>
  <si>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</si>
  <si>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</si>
  <si>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</si>
  <si>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</si>
  <si>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</si>
  <si>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</si>
  <si>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</si>
  <si>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</si>
  <si>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</si>
  <si>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</si>
  <si>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</si>
  <si>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</si>
  <si>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</si>
  <si>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</si>
  <si>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</si>
  <si>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</si>
  <si>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</si>
  <si>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</si>
  <si>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</si>
  <si>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</si>
  <si>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</si>
  <si>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</si>
  <si>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</si>
  <si>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</si>
  <si>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</si>
  <si>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</si>
  <si>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</si>
  <si>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</si>
  <si>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</si>
  <si>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</si>
  <si>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</si>
  <si>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</si>
  <si>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</si>
  <si>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</si>
  <si>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</si>
  <si>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</si>
  <si>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</si>
  <si>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</si>
  <si>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</si>
  <si>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</si>
  <si>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</si>
  <si>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</si>
  <si>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</si>
  <si>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</si>
  <si>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</si>
  <si>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</si>
  <si>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</si>
  <si>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</si>
  <si>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</si>
  <si>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</si>
  <si>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</si>
  <si>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</si>
  <si>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</si>
  <si>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</si>
  <si>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</si>
  <si>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</si>
  <si>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</si>
  <si>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</si>
  <si>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</si>
  <si>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</si>
  <si>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</si>
  <si>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</si>
  <si>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</si>
  <si>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</si>
  <si>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</si>
  <si>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</si>
  <si>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</si>
  <si>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</si>
  <si>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</si>
  <si>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</si>
  <si>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</si>
  <si>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</si>
  <si>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</si>
  <si>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</si>
  <si>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営の健全化を示す経営収支比率は100％を上回っており、昨年度より3.52％の増となり118.29％となった。⑤料金水準の妥当性を示す料金回収率は前年度より33.72％の増で107.35％となり100％を上回る結果となっている状況であるが、一般会計等の補助金から繰入れており、給水収益だけでは賄えておらず、他の収入に依存している。
今後は、水道事業経営戦略をもとに現実的な運営を実施しながら、将来の料金改定も含めた経営改善に努めていく。</t>
    <rPh sb="1" eb="3">
      <t>ケイエイ</t>
    </rPh>
    <phoneticPr fontId="4"/>
  </si>
  <si>
    <t>償却対象資産（土地を除く）の減価償却の状況を示す①有形固定資産減価償却率は61.39%で、昨年度より1.81%減少している。また、法定耐用年数（40年）を経過した管路延長の割合を示す②管路経年化率は60.49%であり、昨年度と比べて1.67％と増加しているが、③管路更新率が1.67%である。当町の導水管、送水管、配水本管による基幹管路は昭和48年から昭和57年度に埋設されており2020年代前半に40年を経過する状況であり、現在、道路改良工事等に合せて管路の更新工事を実施している。</t>
    <rPh sb="0" eb="6">
      <t>ショウキャクタイショウシサン</t>
    </rPh>
    <rPh sb="7" eb="9">
      <t>トチ</t>
    </rPh>
    <rPh sb="10" eb="11">
      <t>ノゾ</t>
    </rPh>
    <rPh sb="14" eb="18">
      <t>ゲンカショウキャク</t>
    </rPh>
    <rPh sb="19" eb="21">
      <t>ジョウキョウ</t>
    </rPh>
    <rPh sb="22" eb="23">
      <t>シメ</t>
    </rPh>
    <rPh sb="25" eb="31">
      <t>ユウケイコテイシサン</t>
    </rPh>
    <rPh sb="31" eb="35">
      <t>ゲンカショウキャク</t>
    </rPh>
    <rPh sb="35" eb="36">
      <t>リツ</t>
    </rPh>
    <rPh sb="45" eb="48">
      <t>サクネンド</t>
    </rPh>
    <rPh sb="55" eb="57">
      <t>ゲンショウ</t>
    </rPh>
    <rPh sb="65" eb="71">
      <t>ホウテイタイヨウネンスウ</t>
    </rPh>
    <rPh sb="74" eb="75">
      <t>ネン</t>
    </rPh>
    <rPh sb="77" eb="79">
      <t>ケイカ</t>
    </rPh>
    <rPh sb="81" eb="85">
      <t>カンロエンチョウ</t>
    </rPh>
    <rPh sb="86" eb="88">
      <t>ワリアイ</t>
    </rPh>
    <rPh sb="89" eb="90">
      <t>シメ</t>
    </rPh>
    <rPh sb="92" eb="98">
      <t>カンロケイネンカリツ</t>
    </rPh>
    <rPh sb="109" eb="112">
      <t>サクネンド</t>
    </rPh>
    <rPh sb="113" eb="114">
      <t>クラ</t>
    </rPh>
    <rPh sb="122" eb="124">
      <t>ゾウカ</t>
    </rPh>
    <phoneticPr fontId="4"/>
  </si>
  <si>
    <t>今後、老朽化に伴う管路の更新等を進めていくうえで、独立採算で運営していくためには、料金改定以外に財源の確保は難しいと考えますが、現状では職員による漏水調査の実施や必要経費の見直し改善など支出の抑制に努める。</t>
    <rPh sb="0" eb="2">
      <t>コンゴ</t>
    </rPh>
    <rPh sb="3" eb="6">
      <t>ロウキュウカ</t>
    </rPh>
    <rPh sb="7" eb="8">
      <t>トモナ</t>
    </rPh>
    <rPh sb="9" eb="11">
      <t>カンロ</t>
    </rPh>
    <rPh sb="12" eb="15">
      <t>コウシントウ</t>
    </rPh>
    <rPh sb="16" eb="17">
      <t>スス</t>
    </rPh>
    <rPh sb="25" eb="29">
      <t>ドクリツサイサン</t>
    </rPh>
    <rPh sb="30" eb="32">
      <t>ウンエイ</t>
    </rPh>
    <rPh sb="41" eb="45">
      <t>リョウキンカイテイ</t>
    </rPh>
    <rPh sb="45" eb="47">
      <t>イガイ</t>
    </rPh>
    <rPh sb="48" eb="50">
      <t>ザイゲン</t>
    </rPh>
    <rPh sb="51" eb="53">
      <t>カクホ</t>
    </rPh>
    <rPh sb="54" eb="55">
      <t>ムズカ</t>
    </rPh>
    <rPh sb="58" eb="59">
      <t>カンガ</t>
    </rPh>
    <rPh sb="64" eb="66">
      <t>ゲンジョウ</t>
    </rPh>
    <rPh sb="68" eb="70">
      <t>ショクイン</t>
    </rPh>
    <rPh sb="73" eb="77">
      <t>ロウスイチョウサ</t>
    </rPh>
    <rPh sb="78" eb="80">
      <t>ジッシ</t>
    </rPh>
    <rPh sb="81" eb="85">
      <t>ヒツヨウケイヒ</t>
    </rPh>
    <rPh sb="86" eb="88">
      <t>ミナオ</t>
    </rPh>
    <rPh sb="89" eb="91">
      <t>カイゼン</t>
    </rPh>
    <rPh sb="93" eb="95">
      <t>シシュツ</t>
    </rPh>
    <rPh sb="96" eb="98">
      <t>ヨクセイ</t>
    </rPh>
    <rPh sb="99" eb="1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</si>
</sst>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1.03</c:v>
                </c:pt>
                <c:pt idx="1">
                  <c:v>1.17</c:v>
                </c:pt>
                <c:pt idx="2">
                  <c:v>0.65</c:v>
                </c:pt>
                <c:pt idx="3">
                  <c:v>1.59</c:v>
                </c:pt>
                <c:pt idx="4">
                  <c:v>1.67</c:v>
                </c:pt>
              </c:numCache>
            </c:numRef>
          </c:val>
          <c:extLst>
            <c:ext xmlns:c16="http://schemas.microsoft.com/office/drawing/2014/chart" uri="{C3380CC4-5D6E-409C-BE32-E72D297353CC}">
              <c16:uniqueId val="{00000000-FF8F-47A1-A78C-86B175D3DE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FF8F-47A1-A78C-86B175D3DE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73.87</c:v>
                </c:pt>
                <c:pt idx="1">
                  <c:v>71.83</c:v>
                </c:pt>
                <c:pt idx="2">
                  <c:v>73.25</c:v>
                </c:pt>
                <c:pt idx="3">
                  <c:v>73.17</c:v>
                </c:pt>
                <c:pt idx="4">
                  <c:v>73.150000000000006</c:v>
                </c:pt>
              </c:numCache>
            </c:numRef>
          </c:val>
          <c:extLst>
            <c:ext xmlns:c16="http://schemas.microsoft.com/office/drawing/2014/chart" uri="{C3380CC4-5D6E-409C-BE32-E72D297353CC}">
              <c16:uniqueId val="{00000000-2D5E-4D94-B9FA-D0E69BA7DB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2D5E-4D94-B9FA-D0E69BA7DB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82.36</c:v>
                </c:pt>
                <c:pt idx="1">
                  <c:v>86.33</c:v>
                </c:pt>
                <c:pt idx="2">
                  <c:v>82.99</c:v>
                </c:pt>
                <c:pt idx="3">
                  <c:v>85.19</c:v>
                </c:pt>
                <c:pt idx="4">
                  <c:v>84.73</c:v>
                </c:pt>
              </c:numCache>
            </c:numRef>
          </c:val>
          <c:extLst>
            <c:ext xmlns:c16="http://schemas.microsoft.com/office/drawing/2014/chart" uri="{C3380CC4-5D6E-409C-BE32-E72D297353CC}">
              <c16:uniqueId val="{00000000-4917-45C6-9549-7BA25256BF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4917-45C6-9549-7BA25256BF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91.1</c:v>
                </c:pt>
                <c:pt idx="1">
                  <c:v>90.2</c:v>
                </c:pt>
                <c:pt idx="2">
                  <c:v>98.04</c:v>
                </c:pt>
                <c:pt idx="3">
                  <c:v>114.77</c:v>
                </c:pt>
                <c:pt idx="4">
                  <c:v>118.29</c:v>
                </c:pt>
              </c:numCache>
            </c:numRef>
          </c:val>
          <c:extLst>
            <c:ext xmlns:c16="http://schemas.microsoft.com/office/drawing/2014/chart" uri="{C3380CC4-5D6E-409C-BE32-E72D297353CC}">
              <c16:uniqueId val="{00000000-F330-4036-9148-7F73F400F5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F330-4036-9148-7F73F400F5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60.02</c:v>
                </c:pt>
                <c:pt idx="1">
                  <c:v>63.43</c:v>
                </c:pt>
                <c:pt idx="2">
                  <c:v>64.56</c:v>
                </c:pt>
                <c:pt idx="3">
                  <c:v>63.2</c:v>
                </c:pt>
                <c:pt idx="4">
                  <c:v>61.39</c:v>
                </c:pt>
              </c:numCache>
            </c:numRef>
          </c:val>
          <c:extLst>
            <c:ext xmlns:c16="http://schemas.microsoft.com/office/drawing/2014/chart" uri="{C3380CC4-5D6E-409C-BE32-E72D297353CC}">
              <c16:uniqueId val="{00000000-3E02-4EBC-9EA9-7195E7ACB5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3E02-4EBC-9EA9-7195E7ACB5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30.35</c:v>
                </c:pt>
                <c:pt idx="1">
                  <c:v>41.52</c:v>
                </c:pt>
                <c:pt idx="2">
                  <c:v>58.04</c:v>
                </c:pt>
                <c:pt idx="3">
                  <c:v>58.82</c:v>
                </c:pt>
                <c:pt idx="4">
                  <c:v>60.49</c:v>
                </c:pt>
              </c:numCache>
            </c:numRef>
          </c:val>
          <c:extLst>
            <c:ext xmlns:c16="http://schemas.microsoft.com/office/drawing/2014/chart" uri="{C3380CC4-5D6E-409C-BE32-E72D297353CC}">
              <c16:uniqueId val="{00000000-3700-43F2-9B41-3DABA9B29A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3700-43F2-9B41-3DABA9B29A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0.92</c:v>
                </c:pt>
                <c:pt idx="2">
                  <c:v>3.99</c:v>
                </c:pt>
                <c:pt idx="3" formatCode="#,##0.00;&quot;△&quot;#,##0.00">
                  <c:v>0</c:v>
                </c:pt>
                <c:pt idx="4" formatCode="#,##0.00;&quot;△&quot;#,##0.00">
                  <c:v>0</c:v>
                </c:pt>
              </c:numCache>
            </c:numRef>
          </c:val>
          <c:extLst>
            <c:ext xmlns:c16="http://schemas.microsoft.com/office/drawing/2014/chart" uri="{C3380CC4-5D6E-409C-BE32-E72D297353CC}">
              <c16:uniqueId val="{00000000-8530-4DBD-86C7-55BEE0AEB3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8530-4DBD-86C7-55BEE0AEB3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350.41</c:v>
                </c:pt>
                <c:pt idx="1">
                  <c:v>365.27</c:v>
                </c:pt>
                <c:pt idx="2">
                  <c:v>303.12</c:v>
                </c:pt>
                <c:pt idx="3">
                  <c:v>255.1</c:v>
                </c:pt>
                <c:pt idx="4">
                  <c:v>267.06</c:v>
                </c:pt>
              </c:numCache>
            </c:numRef>
          </c:val>
          <c:extLst>
            <c:ext xmlns:c16="http://schemas.microsoft.com/office/drawing/2014/chart" uri="{C3380CC4-5D6E-409C-BE32-E72D297353CC}">
              <c16:uniqueId val="{00000000-EE55-4DF6-85D6-576910407F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EE55-4DF6-85D6-576910407F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439.66</c:v>
                </c:pt>
                <c:pt idx="1">
                  <c:v>479.42</c:v>
                </c:pt>
                <c:pt idx="2">
                  <c:v>557.16999999999996</c:v>
                </c:pt>
                <c:pt idx="3">
                  <c:v>673.57</c:v>
                </c:pt>
                <c:pt idx="4">
                  <c:v>520.44000000000005</c:v>
                </c:pt>
              </c:numCache>
            </c:numRef>
          </c:val>
          <c:extLst>
            <c:ext xmlns:c16="http://schemas.microsoft.com/office/drawing/2014/chart" uri="{C3380CC4-5D6E-409C-BE32-E72D297353CC}">
              <c16:uniqueId val="{00000000-A2F6-49C1-8E20-107FA3B042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A2F6-49C1-8E20-107FA3B042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83.02</c:v>
                </c:pt>
                <c:pt idx="1">
                  <c:v>77.08</c:v>
                </c:pt>
                <c:pt idx="2">
                  <c:v>68.86</c:v>
                </c:pt>
                <c:pt idx="3">
                  <c:v>73.63</c:v>
                </c:pt>
                <c:pt idx="4">
                  <c:v>107.35</c:v>
                </c:pt>
              </c:numCache>
            </c:numRef>
          </c:val>
          <c:extLst>
            <c:ext xmlns:c16="http://schemas.microsoft.com/office/drawing/2014/chart" uri="{C3380CC4-5D6E-409C-BE32-E72D297353CC}">
              <c16:uniqueId val="{00000000-5550-4007-9444-8D411F81DF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5550-4007-9444-8D411F81DF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268.45999999999998</c:v>
                </c:pt>
                <c:pt idx="1">
                  <c:v>271.66000000000003</c:v>
                </c:pt>
                <c:pt idx="2">
                  <c:v>270.12</c:v>
                </c:pt>
                <c:pt idx="3">
                  <c:v>222.88</c:v>
                </c:pt>
                <c:pt idx="4">
                  <c:v>204.65</c:v>
                </c:pt>
              </c:numCache>
            </c:numRef>
          </c:val>
          <c:extLst>
            <c:ext xmlns:c16="http://schemas.microsoft.com/office/drawing/2014/chart" uri="{C3380CC4-5D6E-409C-BE32-E72D297353CC}">
              <c16:uniqueId val="{00000000-A555-4500-BB31-99C401F95E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A555-4500-BB31-99C401F95E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V36" sqref="AV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日高町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7986</v>
      </c>
      <c r="AM8" s="58"/>
      <c r="AN8" s="58"/>
      <c r="AO8" s="58"/>
      <c r="AP8" s="58"/>
      <c r="AQ8" s="58"/>
      <c r="AR8" s="58"/>
      <c r="AS8" s="58"/>
      <c r="AT8" s="55">
        <f>データ!$S$6</f>
        <v>46.21</v>
      </c>
      <c r="AU8" s="56"/>
      <c r="AV8" s="56"/>
      <c r="AW8" s="56"/>
      <c r="AX8" s="56"/>
      <c r="AY8" s="56"/>
      <c r="AZ8" s="56"/>
      <c r="BA8" s="56"/>
      <c r="BB8" s="45">
        <f>データ!$T$6</f>
        <v>172.82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51.95</v>
      </c>
      <c r="J10" s="56"/>
      <c r="K10" s="56"/>
      <c r="L10" s="56"/>
      <c r="M10" s="56"/>
      <c r="N10" s="56"/>
      <c r="O10" s="57"/>
      <c r="P10" s="45">
        <f>データ!$P$6</f>
        <v>99.85</v>
      </c>
      <c r="Q10" s="45"/>
      <c r="R10" s="45"/>
      <c r="S10" s="45"/>
      <c r="T10" s="45"/>
      <c r="U10" s="45"/>
      <c r="V10" s="45"/>
      <c r="W10" s="58">
        <f>データ!$Q$6</f>
        <v>3702</v>
      </c>
      <c r="X10" s="58"/>
      <c r="Y10" s="58"/>
      <c r="Z10" s="58"/>
      <c r="AA10" s="58"/>
      <c r="AB10" s="58"/>
      <c r="AC10" s="58"/>
      <c r="AD10" s="2"/>
      <c r="AE10" s="2"/>
      <c r="AF10" s="2"/>
      <c r="AG10" s="2"/>
      <c r="AH10" s="2"/>
      <c r="AI10" s="2"/>
      <c r="AJ10" s="2"/>
      <c r="AK10" s="2"/>
      <c r="AL10" s="58">
        <f>データ!$U$6</f>
        <v>7947</v>
      </c>
      <c r="AM10" s="58"/>
      <c r="AN10" s="58"/>
      <c r="AO10" s="58"/>
      <c r="AP10" s="58"/>
      <c r="AQ10" s="58"/>
      <c r="AR10" s="58"/>
      <c r="AS10" s="58"/>
      <c r="AT10" s="55">
        <f>データ!$V$6</f>
        <v>46.19</v>
      </c>
      <c r="AU10" s="56"/>
      <c r="AV10" s="56"/>
      <c r="AW10" s="56"/>
      <c r="AX10" s="56"/>
      <c r="AY10" s="56"/>
      <c r="AZ10" s="56"/>
      <c r="BA10" s="56"/>
      <c r="BB10" s="45">
        <f>データ!$W$6</f>
        <v>172.05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jIrgOh2A20I5CH3xSm3o5aS4K+dzstGb0Wf0KE+qlpOgXUb20+P0Gxiniq7fsFva2pjA2j1pXUt4IUdsYDcBw==" saltValue="qTjwZLEJ+FtY91oz7DxD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303828</v>
      </c>
      <c r="D6" s="20">
        <f t="shared" si="3"/>
        <v>46</v>
      </c>
      <c r="E6" s="20">
        <f t="shared" si="3"/>
        <v>1</v>
      </c>
      <c r="F6" s="20">
        <f t="shared" si="3"/>
        <v>0</v>
      </c>
      <c r="G6" s="20">
        <f t="shared" si="3"/>
        <v>1</v>
      </c>
      <c r="H6" s="20" t="str">
        <f t="shared" si="3"/>
        <v>和歌山県　日高町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51.95</v>
      </c>
      <c r="P6" s="21">
        <f t="shared" si="3"/>
        <v>99.85</v>
      </c>
      <c r="Q6" s="21">
        <f t="shared" si="3"/>
        <v>3702</v>
      </c>
      <c r="R6" s="21">
        <f t="shared" si="3"/>
        <v>7986</v>
      </c>
      <c r="S6" s="21">
        <f t="shared" si="3"/>
        <v>46.21</v>
      </c>
      <c r="T6" s="21">
        <f t="shared" si="3"/>
        <v>172.82</v>
      </c>
      <c r="U6" s="21">
        <f t="shared" si="3"/>
        <v>7947</v>
      </c>
      <c r="V6" s="21">
        <f t="shared" si="3"/>
        <v>46.19</v>
      </c>
      <c r="W6" s="21">
        <f t="shared" si="3"/>
        <v>172.05</v>
      </c>
      <c r="X6" s="22">
        <f>IF(X7="",NA(),X7)</f>
        <v>91.1</v>
      </c>
      <c r="Y6" s="22">
        <f t="shared" ref="Y6:AG6" si="4">IF(Y7="",NA(),Y7)</f>
        <v>90.2</v>
      </c>
      <c r="Z6" s="22">
        <f t="shared" si="4"/>
        <v>98.04</v>
      </c>
      <c r="AA6" s="22">
        <f t="shared" si="4"/>
        <v>114.77</v>
      </c>
      <c r="AB6" s="22">
        <f t="shared" si="4"/>
        <v>118.29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2">
        <f t="shared" ref="AJ6:AR6" si="5">IF(AJ7="",NA(),AJ7)</f>
        <v>0.92</v>
      </c>
      <c r="AK6" s="22">
        <f t="shared" si="5"/>
        <v>3.99</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350.41</v>
      </c>
      <c r="AU6" s="22">
        <f t="shared" ref="AU6:BC6" si="6">IF(AU7="",NA(),AU7)</f>
        <v>365.27</v>
      </c>
      <c r="AV6" s="22">
        <f t="shared" si="6"/>
        <v>303.12</v>
      </c>
      <c r="AW6" s="22">
        <f t="shared" si="6"/>
        <v>255.1</v>
      </c>
      <c r="AX6" s="22">
        <f t="shared" si="6"/>
        <v>267.06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439.66</v>
      </c>
      <c r="BF6" s="22">
        <f t="shared" ref="BF6:BN6" si="7">IF(BF7="",NA(),BF7)</f>
        <v>479.42</v>
      </c>
      <c r="BG6" s="22">
        <f t="shared" si="7"/>
        <v>557.16999999999996</v>
      </c>
      <c r="BH6" s="22">
        <f t="shared" si="7"/>
        <v>673.57</v>
      </c>
      <c r="BI6" s="22">
        <f t="shared" si="7"/>
        <v>520.44000000000005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83.02</v>
      </c>
      <c r="BQ6" s="22">
        <f t="shared" ref="BQ6:BY6" si="8">IF(BQ7="",NA(),BQ7)</f>
        <v>77.08</v>
      </c>
      <c r="BR6" s="22">
        <f t="shared" si="8"/>
        <v>68.86</v>
      </c>
      <c r="BS6" s="22">
        <f t="shared" si="8"/>
        <v>73.63</v>
      </c>
      <c r="BT6" s="22">
        <f t="shared" si="8"/>
        <v>107.35</v>
      </c>
      <c r="BU6" s="22">
        <f t="shared" si="8"/>
        <v>87.11</v>
      </c>
      <c r="BV6" s="22">
        <f t="shared" si="8"/>
        <v>82.78</v>
      </c>
      <c r="BW6" s="22">
        <f t="shared" si="8"/>
        <v>84.82</v>
      </c>
      <c r="BX6" s="22">
        <f t="shared" si="8"/>
        <v>82.29</v>
      </c>
      <c r="BY6" s="22">
        <f t="shared" si="8"/>
        <v>84.16</v>
      </c>
      <c r="BZ6" s="21" t="str">
        <f>IF(BZ7="","",IF(BZ7="-","【-】","【"&amp;SUBSTITUTE(TEXT(BZ7,"#,##0.00"),"-","△")&amp;"】"))</f>
        <v>【97.82】</v>
      </c>
      <c r="CA6" s="22">
        <f>IF(CA7="",NA(),CA7)</f>
        <v>268.45999999999998</v>
      </c>
      <c r="CB6" s="22">
        <f t="shared" ref="CB6:CJ6" si="9">IF(CB7="",NA(),CB7)</f>
        <v>271.66000000000003</v>
      </c>
      <c r="CC6" s="22">
        <f t="shared" si="9"/>
        <v>270.12</v>
      </c>
      <c r="CD6" s="22">
        <f t="shared" si="9"/>
        <v>222.88</v>
      </c>
      <c r="CE6" s="22">
        <f t="shared" si="9"/>
        <v>204.65</v>
      </c>
      <c r="CF6" s="22">
        <f t="shared" si="9"/>
        <v>223.98</v>
      </c>
      <c r="CG6" s="22">
        <f t="shared" si="9"/>
        <v>225.09</v>
      </c>
      <c r="CH6" s="22">
        <f t="shared" si="9"/>
        <v>224.82</v>
      </c>
      <c r="CI6" s="22">
        <f t="shared" si="9"/>
        <v>230.85</v>
      </c>
      <c r="CJ6" s="22">
        <f t="shared" si="9"/>
        <v>230.21</v>
      </c>
      <c r="CK6" s="21" t="str">
        <f>IF(CK7="","",IF(CK7="-","【-】","【"&amp;SUBSTITUTE(TEXT(CK7,"#,##0.00"),"-","△")&amp;"】"))</f>
        <v>【177.56】</v>
      </c>
      <c r="CL6" s="22">
        <f>IF(CL7="",NA(),CL7)</f>
        <v>73.87</v>
      </c>
      <c r="CM6" s="22">
        <f t="shared" ref="CM6:CU6" si="10">IF(CM7="",NA(),CM7)</f>
        <v>71.83</v>
      </c>
      <c r="CN6" s="22">
        <f t="shared" si="10"/>
        <v>73.25</v>
      </c>
      <c r="CO6" s="22">
        <f t="shared" si="10"/>
        <v>73.17</v>
      </c>
      <c r="CP6" s="22">
        <f t="shared" si="10"/>
        <v>73.150000000000006</v>
      </c>
      <c r="CQ6" s="22">
        <f t="shared" si="10"/>
        <v>49.64</v>
      </c>
      <c r="CR6" s="22">
        <f t="shared" si="10"/>
        <v>49.38</v>
      </c>
      <c r="CS6" s="22">
        <f t="shared" si="10"/>
        <v>50.09</v>
      </c>
      <c r="CT6" s="22">
        <f t="shared" si="10"/>
        <v>50.1</v>
      </c>
      <c r="CU6" s="22">
        <f t="shared" si="10"/>
        <v>49.76</v>
      </c>
      <c r="CV6" s="21" t="str">
        <f>IF(CV7="","",IF(CV7="-","【-】","【"&amp;SUBSTITUTE(TEXT(CV7,"#,##0.00"),"-","△")&amp;"】"))</f>
        <v>【59.81】</v>
      </c>
      <c r="CW6" s="22">
        <f>IF(CW7="",NA(),CW7)</f>
        <v>82.36</v>
      </c>
      <c r="CX6" s="22">
        <f t="shared" ref="CX6:DF6" si="11">IF(CX7="",NA(),CX7)</f>
        <v>86.33</v>
      </c>
      <c r="CY6" s="22">
        <f t="shared" si="11"/>
        <v>82.99</v>
      </c>
      <c r="CZ6" s="22">
        <f t="shared" si="11"/>
        <v>85.19</v>
      </c>
      <c r="DA6" s="22">
        <f t="shared" si="11"/>
        <v>84.73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60.02</v>
      </c>
      <c r="DI6" s="22">
        <f t="shared" ref="DI6:DQ6" si="12">IF(DI7="",NA(),DI7)</f>
        <v>63.43</v>
      </c>
      <c r="DJ6" s="22">
        <f t="shared" si="12"/>
        <v>64.56</v>
      </c>
      <c r="DK6" s="22">
        <f t="shared" si="12"/>
        <v>63.2</v>
      </c>
      <c r="DL6" s="22">
        <f t="shared" si="12"/>
        <v>61.39</v>
      </c>
      <c r="DM6" s="22">
        <f t="shared" si="12"/>
        <v>47.31</v>
      </c>
      <c r="DN6" s="22">
        <f t="shared" si="12"/>
        <v>47.5</v>
      </c>
      <c r="DO6" s="22">
        <f t="shared" si="12"/>
        <v>48.41</v>
      </c>
      <c r="DP6" s="22">
        <f t="shared" si="12"/>
        <v>50.02</v>
      </c>
      <c r="DQ6" s="22">
        <f t="shared" si="12"/>
        <v>51.38</v>
      </c>
      <c r="DR6" s="21" t="str">
        <f>IF(DR7="","",IF(DR7="-","【-】","【"&amp;SUBSTITUTE(TEXT(DR7,"#,##0.00"),"-","△")&amp;"】"))</f>
        <v>【52.02】</v>
      </c>
      <c r="DS6" s="22">
        <f>IF(DS7="",NA(),DS7)</f>
        <v>30.35</v>
      </c>
      <c r="DT6" s="22">
        <f t="shared" ref="DT6:EB6" si="13">IF(DT7="",NA(),DT7)</f>
        <v>41.52</v>
      </c>
      <c r="DU6" s="22">
        <f t="shared" si="13"/>
        <v>58.04</v>
      </c>
      <c r="DV6" s="22">
        <f t="shared" si="13"/>
        <v>58.82</v>
      </c>
      <c r="DW6" s="22">
        <f t="shared" si="13"/>
        <v>60.49</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1.03</v>
      </c>
      <c r="EE6" s="22">
        <f t="shared" ref="EE6:EM6" si="14">IF(EE7="",NA(),EE7)</f>
        <v>1.17</v>
      </c>
      <c r="EF6" s="22">
        <f t="shared" si="14"/>
        <v>0.65</v>
      </c>
      <c r="EG6" s="22">
        <f t="shared" si="14"/>
        <v>1.59</v>
      </c>
      <c r="EH6" s="22">
        <f t="shared" si="14"/>
        <v>1.67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303828</v>
      </c>
      <c r="D7" s="24">
        <v>46</v>
      </c>
      <c r="E7" s="24">
        <v>1</v>
      </c>
      <c r="F7" s="24">
        <v>0</v>
      </c>
      <c r="G7" s="24">
        <v>1</v>
      </c>
      <c r="H7" s="24" t="s">
        <v>93</v>
      </c>
      <c r="I7" s="24" t="s">
        <v>94</v>
      </c>
      <c r="J7" s="24" t="s">
        <v>95</v>
      </c>
      <c r="K7" s="24" t="s">
        <v>96</v>
      </c>
      <c r="L7" s="24" t="s">
        <v>97</v>
      </c>
      <c r="M7" s="24" t="s">
        <v>98</v>
      </c>
      <c r="N7" s="25" t="s">
        <v>99</v>
      </c>
      <c r="O7" s="25">
        <v>51.95</v>
      </c>
      <c r="P7" s="25">
        <v>99.85</v>
      </c>
      <c r="Q7" s="25">
        <v>3702</v>
      </c>
      <c r="R7" s="25">
        <v>7986</v>
      </c>
      <c r="S7" s="25">
        <v>46.21</v>
      </c>
      <c r="T7" s="25">
        <v>172.82</v>
      </c>
      <c r="U7" s="25">
        <v>7947</v>
      </c>
      <c r="V7" s="25">
        <v>46.19</v>
      </c>
      <c r="W7" s="25">
        <v>172.05</v>
      </c>
      <c r="X7" s="25">
        <v>91.1</v>
      </c>
      <c r="Y7" s="25">
        <v>90.2</v>
      </c>
      <c r="Z7" s="25">
        <v>98.04</v>
      </c>
      <c r="AA7" s="25">
        <v>114.77</v>
      </c>
      <c r="AB7" s="25">
        <v>118.29</v>
      </c>
      <c r="AC7" s="25">
        <v>104.35</v>
      </c>
      <c r="AD7" s="25">
        <v>105.34</v>
      </c>
      <c r="AE7" s="25">
        <v>105.77</v>
      </c>
      <c r="AF7" s="25">
        <v>104.82</v>
      </c>
      <c r="AG7" s="25">
        <v>106.46</v>
      </c>
      <c r="AH7" s="25">
        <v>108.24</v>
      </c>
      <c r="AI7" s="25">
        <v>0</v>
      </c>
      <c r="AJ7" s="25">
        <v>0.92</v>
      </c>
      <c r="AK7" s="25">
        <v>3.99</v>
      </c>
      <c r="AL7" s="25">
        <v>0</v>
      </c>
      <c r="AM7" s="25">
        <v>0</v>
      </c>
      <c r="AN7" s="25">
        <v>21.69</v>
      </c>
      <c r="AO7" s="25">
        <v>24.04</v>
      </c>
      <c r="AP7" s="25">
        <v>28.03</v>
      </c>
      <c r="AQ7" s="25">
        <v>26.73</v>
      </c>
      <c r="AR7" s="25">
        <v>27.85</v>
      </c>
      <c r="AS7" s="25">
        <v>1.5</v>
      </c>
      <c r="AT7" s="25">
        <v>350.41</v>
      </c>
      <c r="AU7" s="25">
        <v>365.27</v>
      </c>
      <c r="AV7" s="25">
        <v>303.12</v>
      </c>
      <c r="AW7" s="25">
        <v>255.1</v>
      </c>
      <c r="AX7" s="25">
        <v>267.06</v>
      </c>
      <c r="AY7" s="25">
        <v>301.04000000000002</v>
      </c>
      <c r="AZ7" s="25">
        <v>305.08</v>
      </c>
      <c r="BA7" s="25">
        <v>305.33999999999997</v>
      </c>
      <c r="BB7" s="25">
        <v>310.01</v>
      </c>
      <c r="BC7" s="25">
        <v>311.12</v>
      </c>
      <c r="BD7" s="25">
        <v>243.36</v>
      </c>
      <c r="BE7" s="25">
        <v>439.66</v>
      </c>
      <c r="BF7" s="25">
        <v>479.42</v>
      </c>
      <c r="BG7" s="25">
        <v>557.16999999999996</v>
      </c>
      <c r="BH7" s="25">
        <v>673.57</v>
      </c>
      <c r="BI7" s="25">
        <v>520.44000000000005</v>
      </c>
      <c r="BJ7" s="25">
        <v>551.62</v>
      </c>
      <c r="BK7" s="25">
        <v>585.59</v>
      </c>
      <c r="BL7" s="25">
        <v>561.34</v>
      </c>
      <c r="BM7" s="25">
        <v>538.33000000000004</v>
      </c>
      <c r="BN7" s="25">
        <v>515.14</v>
      </c>
      <c r="BO7" s="25">
        <v>265.93</v>
      </c>
      <c r="BP7" s="25">
        <v>83.02</v>
      </c>
      <c r="BQ7" s="25">
        <v>77.08</v>
      </c>
      <c r="BR7" s="25">
        <v>68.86</v>
      </c>
      <c r="BS7" s="25">
        <v>73.63</v>
      </c>
      <c r="BT7" s="25">
        <v>107.35</v>
      </c>
      <c r="BU7" s="25">
        <v>87.11</v>
      </c>
      <c r="BV7" s="25">
        <v>82.78</v>
      </c>
      <c r="BW7" s="25">
        <v>84.82</v>
      </c>
      <c r="BX7" s="25">
        <v>82.29</v>
      </c>
      <c r="BY7" s="25">
        <v>84.16</v>
      </c>
      <c r="BZ7" s="25">
        <v>97.82</v>
      </c>
      <c r="CA7" s="25">
        <v>268.45999999999998</v>
      </c>
      <c r="CB7" s="25">
        <v>271.66000000000003</v>
      </c>
      <c r="CC7" s="25">
        <v>270.12</v>
      </c>
      <c r="CD7" s="25">
        <v>222.88</v>
      </c>
      <c r="CE7" s="25">
        <v>204.65</v>
      </c>
      <c r="CF7" s="25">
        <v>223.98</v>
      </c>
      <c r="CG7" s="25">
        <v>225.09</v>
      </c>
      <c r="CH7" s="25">
        <v>224.82</v>
      </c>
      <c r="CI7" s="25">
        <v>230.85</v>
      </c>
      <c r="CJ7" s="25">
        <v>230.21</v>
      </c>
      <c r="CK7" s="25">
        <v>177.56</v>
      </c>
      <c r="CL7" s="25">
        <v>73.87</v>
      </c>
      <c r="CM7" s="25">
        <v>71.83</v>
      </c>
      <c r="CN7" s="25">
        <v>73.25</v>
      </c>
      <c r="CO7" s="25">
        <v>73.17</v>
      </c>
      <c r="CP7" s="25">
        <v>73.150000000000006</v>
      </c>
      <c r="CQ7" s="25">
        <v>49.64</v>
      </c>
      <c r="CR7" s="25">
        <v>49.38</v>
      </c>
      <c r="CS7" s="25">
        <v>50.09</v>
      </c>
      <c r="CT7" s="25">
        <v>50.1</v>
      </c>
      <c r="CU7" s="25">
        <v>49.76</v>
      </c>
      <c r="CV7" s="25">
        <v>59.81</v>
      </c>
      <c r="CW7" s="25">
        <v>82.36</v>
      </c>
      <c r="CX7" s="25">
        <v>86.33</v>
      </c>
      <c r="CY7" s="25">
        <v>82.99</v>
      </c>
      <c r="CZ7" s="25">
        <v>85.19</v>
      </c>
      <c r="DA7" s="25">
        <v>84.73</v>
      </c>
      <c r="DB7" s="25">
        <v>78.09</v>
      </c>
      <c r="DC7" s="25">
        <v>78.010000000000005</v>
      </c>
      <c r="DD7" s="25">
        <v>77.599999999999994</v>
      </c>
      <c r="DE7" s="25">
        <v>77.3</v>
      </c>
      <c r="DF7" s="25">
        <v>76.64</v>
      </c>
      <c r="DG7" s="25">
        <v>89.42</v>
      </c>
      <c r="DH7" s="25">
        <v>60.02</v>
      </c>
      <c r="DI7" s="25">
        <v>63.43</v>
      </c>
      <c r="DJ7" s="25">
        <v>64.56</v>
      </c>
      <c r="DK7" s="25">
        <v>63.2</v>
      </c>
      <c r="DL7" s="25">
        <v>61.39</v>
      </c>
      <c r="DM7" s="25">
        <v>47.31</v>
      </c>
      <c r="DN7" s="25">
        <v>47.5</v>
      </c>
      <c r="DO7" s="25">
        <v>48.41</v>
      </c>
      <c r="DP7" s="25">
        <v>50.02</v>
      </c>
      <c r="DQ7" s="25">
        <v>51.38</v>
      </c>
      <c r="DR7" s="25">
        <v>52.02</v>
      </c>
      <c r="DS7" s="25">
        <v>30.35</v>
      </c>
      <c r="DT7" s="25">
        <v>41.52</v>
      </c>
      <c r="DU7" s="25">
        <v>58.04</v>
      </c>
      <c r="DV7" s="25">
        <v>58.82</v>
      </c>
      <c r="DW7" s="25">
        <v>60.49</v>
      </c>
      <c r="DX7" s="25">
        <v>16.77</v>
      </c>
      <c r="DY7" s="25">
        <v>17.399999999999999</v>
      </c>
      <c r="DZ7" s="25">
        <v>18.64</v>
      </c>
      <c r="EA7" s="25">
        <v>19.510000000000002</v>
      </c>
      <c r="EB7" s="25">
        <v>21.6</v>
      </c>
      <c r="EC7" s="25">
        <v>25.37</v>
      </c>
      <c r="ED7" s="25">
        <v>1.03</v>
      </c>
      <c r="EE7" s="25">
        <v>1.17</v>
      </c>
      <c r="EF7" s="25">
        <v>0.65</v>
      </c>
      <c r="EG7" s="25">
        <v>1.59</v>
      </c>
      <c r="EH7" s="25">
        <v>1.67</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HDK5-100</cp:lastModifiedBy>
  <dcterms:created xsi:type="dcterms:W3CDTF">2025-01-24T06:52:48Z</dcterms:created>
  <dcterms:modified xsi:type="dcterms:W3CDTF">2025-01-28T02:39:33Z</dcterms:modified>
  <cp:category/>
</cp:coreProperties>
</file>