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総務_稲葉\02_財政\03地方公営企業\R06地方公営企業\02_照会\250121_公営企業に係る経営比較分析表（令和５年度決算）の分析等について\06_町→県\18_日高町\"/>
    </mc:Choice>
  </mc:AlternateContent>
  <xr:revisionPtr revIDLastSave="0" documentId="13_ncr:1_{00DC45C6-8528-43FB-9028-2E2FBF7443E6}" xr6:coauthVersionLast="47" xr6:coauthVersionMax="47" xr10:uidLastSave="{00000000-0000-0000-0000-000000000000}"/>
  <workbookProtection workbookAlgorithmName="SHA-512" workbookHashValue="vld/jshKdEk8Te3M01zd74r41euRkTtxL/N/A9tEQsQ20ox+U300Ls+TElwHccDrQw3zq5385y7WgZxZoS9l0A==" workbookSaltValue="EW9QkRrV6cyCP08DCiW7d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F85" i="4"/>
  <c r="E85" i="4"/>
  <c r="AT10" i="4"/>
  <c r="AL10" i="4"/>
  <c r="I10"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<sst xmlns="http://schemas.openxmlformats.org/spreadsheetml/2006/main" count="319" uniqueCount="115">
  <si>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</si>
  <si>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</si>
  <si>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</si>
  <si>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</si>
  <si>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</si>
  <si>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</si>
  <si>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</si>
  <si>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</si>
  <si>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</si>
  <si>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</si>
  <si>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</si>
  <si>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</si>
  <si>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</si>
  <si>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</si>
  <si>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</si>
  <si>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</si>
  <si>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</si>
  <si>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</si>
  <si>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</si>
  <si>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</si>
  <si>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</si>
  <si>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</si>
  <si>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</si>
  <si>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</si>
  <si>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</si>
  <si>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</si>
  <si>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</si>
  <si>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</si>
  <si>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</si>
  <si>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</si>
  <si>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</si>
  <si>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</si>
  <si>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</si>
  <si>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</si>
  <si>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</si>
  <si>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</si>
  <si>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</si>
  <si>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</si>
  <si>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</si>
  <si>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</si>
  <si>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</si>
  <si>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</si>
  <si>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</si>
  <si>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</si>
  <si>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</si>
  <si>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</si>
  <si>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</si>
  <si>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</si>
  <si>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</si>
  <si>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</si>
  <si>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</si>
  <si>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</si>
  <si>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</si>
  <si>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</si>
  <si>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</si>
  <si>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</si>
  <si>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</si>
  <si>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</si>
  <si>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</si>
  <si>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</si>
  <si>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</si>
  <si>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</si>
  <si>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</si>
  <si>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</si>
  <si>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</si>
  <si>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</si>
  <si>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</si>
  <si>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</si>
  <si>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</si>
  <si>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</si>
  <si>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</si>
  <si>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</si>
  <si>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</si>
  <si>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</si>
  <si>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</si>
  <si>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</si>
  <si>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</si>
  <si>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</si>
  <si>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</si>
  <si>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</si>
  <si>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</si>
  <si>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</si>
  <si>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</si>
  <si>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</si>
  <si>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</si>
  <si>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</si>
  <si>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</si>
  <si>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</si>
  <si>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</si>
  <si>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</si>
  <si>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</si>
  <si>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</si>
  <si>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</si>
  <si>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</si>
  <si>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</si>
  <si>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</si>
  <si>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</si>
  <si>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</si>
  <si>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</si>
  <si>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</si>
  <si>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</si>
  <si>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</si>
  <si>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</si>
  <si>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</si>
  <si>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</si>
  <si>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</si>
  <si>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</si>
  <si>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</si>
  <si>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</si>
  <si>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</si>
  <si>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</si>
  <si>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</si>
  <si>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5年度より法適用に移行し、経営収支比率は、109.71％で類似団体平均・全国平均を上回っていますが、経費回収率は大きく下回っており、収益について、使用料等で、維持管理費を賄えておらず、一般会計からの繰入金に依存している状況である。
　今後は、少しでも経費回収率を上昇させるために、接続率の向上に努めながら、営業費用の維持管理の抑制など一層のコスト削減により、経営の健全化を図りたい。
　施設利用率及び水洗化率は、類似団体平均・全国平均より高い水準になっている。
　水洗化率の向上を図るために、さらに、接続促進の普及・啓発活動を行い施設利用率の向上を図っていく。</t>
    <rPh sb="1" eb="3">
      <t>レイワ</t>
    </rPh>
    <rPh sb="4" eb="6">
      <t>ネンド</t>
    </rPh>
    <rPh sb="8" eb="11">
      <t>ホウテキヨウ</t>
    </rPh>
    <rPh sb="12" eb="14">
      <t>イコウ</t>
    </rPh>
    <rPh sb="16" eb="18">
      <t>ケイエイ</t>
    </rPh>
    <rPh sb="18" eb="20">
      <t>シュウシ</t>
    </rPh>
    <rPh sb="20" eb="22">
      <t>ヒリツ</t>
    </rPh>
    <rPh sb="32" eb="34">
      <t>ルイジ</t>
    </rPh>
    <rPh sb="34" eb="36">
      <t>ダンタイ</t>
    </rPh>
    <rPh sb="36" eb="38">
      <t>ヘイキン</t>
    </rPh>
    <rPh sb="39" eb="41">
      <t>ゼンコク</t>
    </rPh>
    <rPh sb="41" eb="43">
      <t>ヘイキン</t>
    </rPh>
    <rPh sb="44" eb="46">
      <t>ウワマワ</t>
    </rPh>
    <rPh sb="53" eb="55">
      <t>ケイヒ</t>
    </rPh>
    <rPh sb="55" eb="58">
      <t>カイシュウリツ</t>
    </rPh>
    <rPh sb="62" eb="64">
      <t>シタマワ</t>
    </rPh>
    <rPh sb="69" eb="71">
      <t>シュウエキ</t>
    </rPh>
    <rPh sb="76" eb="79">
      <t>シヨウリョウ</t>
    </rPh>
    <rPh sb="79" eb="80">
      <t>トウ</t>
    </rPh>
    <rPh sb="82" eb="84">
      <t>イジ</t>
    </rPh>
    <rPh sb="84" eb="87">
      <t>カンリヒ</t>
    </rPh>
    <rPh sb="88" eb="89">
      <t>マカナ</t>
    </rPh>
    <rPh sb="95" eb="97">
      <t>イッパン</t>
    </rPh>
    <rPh sb="97" eb="99">
      <t>カイケイ</t>
    </rPh>
    <rPh sb="102" eb="105">
      <t>クリイレキン</t>
    </rPh>
    <rPh sb="106" eb="108">
      <t>イゾン</t>
    </rPh>
    <rPh sb="112" eb="114">
      <t>ジョウキョウ</t>
    </rPh>
    <rPh sb="120" eb="122">
      <t>コンゴ</t>
    </rPh>
    <rPh sb="124" eb="125">
      <t>スコ</t>
    </rPh>
    <rPh sb="128" eb="130">
      <t>ケイヒ</t>
    </rPh>
    <rPh sb="130" eb="133">
      <t>カイシュウリツ</t>
    </rPh>
    <rPh sb="134" eb="136">
      <t>ジョウショウ</t>
    </rPh>
    <rPh sb="143" eb="145">
      <t>セツゾク</t>
    </rPh>
    <rPh sb="145" eb="146">
      <t>リツ</t>
    </rPh>
    <rPh sb="147" eb="149">
      <t>コウジョウ</t>
    </rPh>
    <rPh sb="150" eb="151">
      <t>ツト</t>
    </rPh>
    <rPh sb="156" eb="158">
      <t>エイギョウ</t>
    </rPh>
    <rPh sb="158" eb="160">
      <t>ヒヨウ</t>
    </rPh>
    <rPh sb="201" eb="202">
      <t>オヨ</t>
    </rPh>
    <rPh sb="203" eb="206">
      <t>スイセンカ</t>
    </rPh>
    <rPh sb="206" eb="207">
      <t>リツ</t>
    </rPh>
    <rPh sb="216" eb="218">
      <t>ゼンコク</t>
    </rPh>
    <rPh sb="218" eb="220">
      <t>ヘイキン</t>
    </rPh>
    <rPh sb="240" eb="242">
      <t>コウジョウ</t>
    </rPh>
    <rPh sb="243" eb="244">
      <t>ハカ</t>
    </rPh>
    <phoneticPr fontId="4"/>
  </si>
  <si>
    <t xml:space="preserve">  供用開始から、２０年以上経過している下水処理施設もあるが、管路等の施設はまだ老朽化に至っていないものの、施設の長寿命化を図るために機能診断調査および最適化構想を基に、更新事業を実施しました。汚水処理環境が厳しい状況であり、施設及び中継ポンプ所のポンプ類の故障が多発している。今後は、維持費等の削減を図るために、更新時期を見据えた計画的な管理運営が必要である。処理区によっては、処理施設の縮小・最適化を検討していく。
</t>
    <rPh sb="12" eb="14">
      <t>イジョウ</t>
    </rPh>
    <rPh sb="20" eb="22">
      <t>ゲスイ</t>
    </rPh>
    <rPh sb="22" eb="24">
      <t>ショリ</t>
    </rPh>
    <rPh sb="24" eb="26">
      <t>シセツ</t>
    </rPh>
    <rPh sb="31" eb="33">
      <t>カンロ</t>
    </rPh>
    <rPh sb="33" eb="34">
      <t>トウ</t>
    </rPh>
    <rPh sb="35" eb="37">
      <t>シセツ</t>
    </rPh>
    <rPh sb="54" eb="56">
      <t>シセツ</t>
    </rPh>
    <rPh sb="57" eb="61">
      <t>チョウジュミョウカ</t>
    </rPh>
    <rPh sb="62" eb="63">
      <t>ハカ</t>
    </rPh>
    <rPh sb="82" eb="83">
      <t>モト</t>
    </rPh>
    <rPh sb="85" eb="87">
      <t>コウシン</t>
    </rPh>
    <rPh sb="87" eb="89">
      <t>ジギョウ</t>
    </rPh>
    <rPh sb="90" eb="92">
      <t>ジッシ</t>
    </rPh>
    <rPh sb="97" eb="99">
      <t>オスイ</t>
    </rPh>
    <rPh sb="99" eb="101">
      <t>ショリ</t>
    </rPh>
    <rPh sb="101" eb="103">
      <t>カンキョウ</t>
    </rPh>
    <rPh sb="104" eb="105">
      <t>キビ</t>
    </rPh>
    <rPh sb="107" eb="109">
      <t>ジョウキョウ</t>
    </rPh>
    <rPh sb="113" eb="115">
      <t>シセツ</t>
    </rPh>
    <rPh sb="115" eb="116">
      <t>オヨ</t>
    </rPh>
    <rPh sb="117" eb="119">
      <t>チュウケイ</t>
    </rPh>
    <rPh sb="122" eb="123">
      <t>ショ</t>
    </rPh>
    <rPh sb="127" eb="128">
      <t>ルイ</t>
    </rPh>
    <rPh sb="129" eb="131">
      <t>コショウ</t>
    </rPh>
    <rPh sb="132" eb="134">
      <t>タハツ</t>
    </rPh>
    <rPh sb="139" eb="141">
      <t>コンゴ</t>
    </rPh>
    <rPh sb="151" eb="152">
      <t>ハカ</t>
    </rPh>
    <rPh sb="157" eb="159">
      <t>コウシン</t>
    </rPh>
    <rPh sb="159" eb="161">
      <t>ジキ</t>
    </rPh>
    <rPh sb="162" eb="164">
      <t>ミス</t>
    </rPh>
    <rPh sb="166" eb="169">
      <t>ケイカクテキ</t>
    </rPh>
    <rPh sb="170" eb="172">
      <t>カンリ</t>
    </rPh>
    <rPh sb="172" eb="174">
      <t>ウンエイ</t>
    </rPh>
    <rPh sb="175" eb="177">
      <t>ヒツヨウ</t>
    </rPh>
    <rPh sb="181" eb="183">
      <t>ショリ</t>
    </rPh>
    <rPh sb="183" eb="184">
      <t>ク</t>
    </rPh>
    <rPh sb="190" eb="192">
      <t>ショリ</t>
    </rPh>
    <rPh sb="192" eb="194">
      <t>シセツ</t>
    </rPh>
    <rPh sb="195" eb="197">
      <t>シュクショウ</t>
    </rPh>
    <rPh sb="198" eb="201">
      <t>サイテキカ</t>
    </rPh>
    <rPh sb="202" eb="204">
      <t>ケントウ</t>
    </rPh>
    <phoneticPr fontId="4"/>
  </si>
  <si>
    <t xml:space="preserve">　安定した下水道経営の実現のために、歳入歳出の両面における経営の健全性及び経営の計画性・透明性の向上を図るため、令和5年度より法適用に移行。企業会計の財政面については、一般会計からの繰入に依存する現状から経営改善を図るために財政計画を見直し、経営戦略を策定する。
</t>
    <rPh sb="1" eb="3">
      <t>アンテイ</t>
    </rPh>
    <rPh sb="5" eb="8">
      <t>ゲスイドウ</t>
    </rPh>
    <rPh sb="8" eb="10">
      <t>ケイエイ</t>
    </rPh>
    <rPh sb="11" eb="13">
      <t>ジツゲン</t>
    </rPh>
    <rPh sb="18" eb="20">
      <t>サイニュウ</t>
    </rPh>
    <rPh sb="20" eb="22">
      <t>サイシュツ</t>
    </rPh>
    <rPh sb="23" eb="25">
      <t>リョウメン</t>
    </rPh>
    <rPh sb="29" eb="31">
      <t>ケイエイ</t>
    </rPh>
    <rPh sb="32" eb="35">
      <t>ケンゼンセイ</t>
    </rPh>
    <rPh sb="35" eb="36">
      <t>オヨ</t>
    </rPh>
    <rPh sb="37" eb="39">
      <t>ケイエイ</t>
    </rPh>
    <rPh sb="40" eb="43">
      <t>ケイカクセイ</t>
    </rPh>
    <rPh sb="44" eb="47">
      <t>トウメイセイ</t>
    </rPh>
    <rPh sb="48" eb="50">
      <t>コウジョウ</t>
    </rPh>
    <rPh sb="51" eb="52">
      <t>ハカ</t>
    </rPh>
    <rPh sb="56" eb="58">
      <t>レイワ</t>
    </rPh>
    <rPh sb="59" eb="61">
      <t>ネンド</t>
    </rPh>
    <rPh sb="63" eb="66">
      <t>ホウテキヨウ</t>
    </rPh>
    <rPh sb="67" eb="69">
      <t>イコウ</t>
    </rPh>
    <rPh sb="70" eb="72">
      <t>キギョウ</t>
    </rPh>
    <rPh sb="72" eb="74">
      <t>カイケイ</t>
    </rPh>
    <rPh sb="75" eb="77">
      <t>ザイセイ</t>
    </rPh>
    <rPh sb="77" eb="78">
      <t>メン</t>
    </rPh>
    <rPh sb="84" eb="86">
      <t>イッパン</t>
    </rPh>
    <rPh sb="86" eb="88">
      <t>カイケイ</t>
    </rPh>
    <rPh sb="91" eb="93">
      <t>クリイレ</t>
    </rPh>
    <rPh sb="94" eb="96">
      <t>イゾン</t>
    </rPh>
    <rPh sb="98" eb="100">
      <t>ゲンジョウ</t>
    </rPh>
    <rPh sb="102" eb="104">
      <t>ケイエイ</t>
    </rPh>
    <rPh sb="104" eb="106">
      <t>カイゼン</t>
    </rPh>
    <rPh sb="107" eb="108">
      <t>ハカ</t>
    </rPh>
    <rPh sb="112" eb="116">
      <t>ザイセイケイカク</t>
    </rPh>
    <rPh sb="117" eb="119">
      <t>ミナオ</t>
    </rPh>
    <rPh sb="121" eb="123">
      <t>ケイエイ</t>
    </rPh>
    <rPh sb="123" eb="125">
      <t>センリャク</t>
    </rPh>
    <rPh sb="126" eb="12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</si>
</sst>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D9-4EB9-B872-EAD5BC5F51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63D9-4EB9-B872-EAD5BC5F51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36.82</c:v>
                </c:pt>
              </c:numCache>
            </c:numRef>
          </c:val>
          <c:extLst>
            <c:ext xmlns:c16="http://schemas.microsoft.com/office/drawing/2014/chart" uri="{C3380CC4-5D6E-409C-BE32-E72D297353CC}">
              <c16:uniqueId val="{00000000-9AB1-43CA-B3B9-766489534D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26.12</c:v>
                </c:pt>
              </c:numCache>
            </c:numRef>
          </c:val>
          <c:smooth val="0"/>
          <c:extLst>
            <c:ext xmlns:c16="http://schemas.microsoft.com/office/drawing/2014/chart" uri="{C3380CC4-5D6E-409C-BE32-E72D297353CC}">
              <c16:uniqueId val="{00000001-9AB1-43CA-B3B9-766489534D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93.81</c:v>
                </c:pt>
              </c:numCache>
            </c:numRef>
          </c:val>
          <c:extLst>
            <c:ext xmlns:c16="http://schemas.microsoft.com/office/drawing/2014/chart" uri="{C3380CC4-5D6E-409C-BE32-E72D297353CC}">
              <c16:uniqueId val="{00000000-60A1-4EFE-937A-5249A04557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60A1-4EFE-937A-5249A04557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109.71</c:v>
                </c:pt>
              </c:numCache>
            </c:numRef>
          </c:val>
          <c:extLst>
            <c:ext xmlns:c16="http://schemas.microsoft.com/office/drawing/2014/chart" uri="{C3380CC4-5D6E-409C-BE32-E72D297353CC}">
              <c16:uniqueId val="{00000000-A7AF-4B10-A067-8375C194E4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105.98</c:v>
                </c:pt>
              </c:numCache>
            </c:numRef>
          </c:val>
          <c:smooth val="0"/>
          <c:extLst>
            <c:ext xmlns:c16="http://schemas.microsoft.com/office/drawing/2014/chart" uri="{C3380CC4-5D6E-409C-BE32-E72D297353CC}">
              <c16:uniqueId val="{00000001-A7AF-4B10-A067-8375C194E4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5.1100000000000003</c:v>
                </c:pt>
              </c:numCache>
            </c:numRef>
          </c:val>
          <c:extLst>
            <c:ext xmlns:c16="http://schemas.microsoft.com/office/drawing/2014/chart" uri="{C3380CC4-5D6E-409C-BE32-E72D297353CC}">
              <c16:uniqueId val="{00000000-7B27-4BE9-AAF7-FC78B20C66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28.31</c:v>
                </c:pt>
              </c:numCache>
            </c:numRef>
          </c:val>
          <c:smooth val="0"/>
          <c:extLst>
            <c:ext xmlns:c16="http://schemas.microsoft.com/office/drawing/2014/chart" uri="{C3380CC4-5D6E-409C-BE32-E72D297353CC}">
              <c16:uniqueId val="{00000001-7B27-4BE9-AAF7-FC78B20C66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AC-4778-897D-5741D726FA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5AC-4778-897D-5741D726FA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8C-4E79-8B7F-F8FDB85A5A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181.51</c:v>
                </c:pt>
              </c:numCache>
            </c:numRef>
          </c:val>
          <c:smooth val="0"/>
          <c:extLst>
            <c:ext xmlns:c16="http://schemas.microsoft.com/office/drawing/2014/chart" uri="{C3380CC4-5D6E-409C-BE32-E72D297353CC}">
              <c16:uniqueId val="{00000001-198C-4E79-8B7F-F8FDB85A5A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140.38999999999999</c:v>
                </c:pt>
              </c:numCache>
            </c:numRef>
          </c:val>
          <c:extLst>
            <c:ext xmlns:c16="http://schemas.microsoft.com/office/drawing/2014/chart" uri="{C3380CC4-5D6E-409C-BE32-E72D297353CC}">
              <c16:uniqueId val="{00000000-27DB-45AB-814D-7E061804AA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69.819999999999993</c:v>
                </c:pt>
              </c:numCache>
            </c:numRef>
          </c:val>
          <c:smooth val="0"/>
          <c:extLst>
            <c:ext xmlns:c16="http://schemas.microsoft.com/office/drawing/2014/chart" uri="{C3380CC4-5D6E-409C-BE32-E72D297353CC}">
              <c16:uniqueId val="{00000001-27DB-45AB-814D-7E061804AA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92D-4A66-B757-3C6B4094FE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1149.7</c:v>
                </c:pt>
              </c:numCache>
            </c:numRef>
          </c:val>
          <c:smooth val="0"/>
          <c:extLst>
            <c:ext xmlns:c16="http://schemas.microsoft.com/office/drawing/2014/chart" uri="{C3380CC4-5D6E-409C-BE32-E72D297353CC}">
              <c16:uniqueId val="{00000001-192D-4A66-B757-3C6B4094FE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19.420000000000002</c:v>
                </c:pt>
              </c:numCache>
            </c:numRef>
          </c:val>
          <c:extLst>
            <c:ext xmlns:c16="http://schemas.microsoft.com/office/drawing/2014/chart" uri="{C3380CC4-5D6E-409C-BE32-E72D297353CC}">
              <c16:uniqueId val="{00000000-0E9A-4949-9666-F27241055B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35.96</c:v>
                </c:pt>
              </c:numCache>
            </c:numRef>
          </c:val>
          <c:smooth val="0"/>
          <c:extLst>
            <c:ext xmlns:c16="http://schemas.microsoft.com/office/drawing/2014/chart" uri="{C3380CC4-5D6E-409C-BE32-E72D297353CC}">
              <c16:uniqueId val="{00000001-0E9A-4949-9666-F27241055B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1008.84</c:v>
                </c:pt>
              </c:numCache>
            </c:numRef>
          </c:val>
          <c:extLst>
            <c:ext xmlns:c16="http://schemas.microsoft.com/office/drawing/2014/chart" uri="{C3380CC4-5D6E-409C-BE32-E72D297353CC}">
              <c16:uniqueId val="{00000000-A2B2-4BF7-A553-A1108D5124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481.96</c:v>
                </c:pt>
              </c:numCache>
            </c:numRef>
          </c:val>
          <c:smooth val="0"/>
          <c:extLst>
            <c:ext xmlns:c16="http://schemas.microsoft.com/office/drawing/2014/chart" uri="{C3380CC4-5D6E-409C-BE32-E72D297353CC}">
              <c16:uniqueId val="{00000001-A2B2-4BF7-A553-A1108D5124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日高町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7986</v>
      </c>
      <c r="AM8" s="54"/>
      <c r="AN8" s="54"/>
      <c r="AO8" s="54"/>
      <c r="AP8" s="54"/>
      <c r="AQ8" s="54"/>
      <c r="AR8" s="54"/>
      <c r="AS8" s="54"/>
      <c r="AT8" s="53">
        <f>データ!T6</f>
        <v>46.21</v>
      </c>
      <c r="AU8" s="53"/>
      <c r="AV8" s="53"/>
      <c r="AW8" s="53"/>
      <c r="AX8" s="53"/>
      <c r="AY8" s="53"/>
      <c r="AZ8" s="53"/>
      <c r="BA8" s="53"/>
      <c r="BB8" s="53">
        <f>データ!U6</f>
        <v>172.82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69.89</v>
      </c>
      <c r="J10" s="53"/>
      <c r="K10" s="53"/>
      <c r="L10" s="53"/>
      <c r="M10" s="53"/>
      <c r="N10" s="53"/>
      <c r="O10" s="53"/>
      <c r="P10" s="53">
        <f>データ!P6</f>
        <v>10.15</v>
      </c>
      <c r="Q10" s="53"/>
      <c r="R10" s="53"/>
      <c r="S10" s="53"/>
      <c r="T10" s="53"/>
      <c r="U10" s="53"/>
      <c r="V10" s="53"/>
      <c r="W10" s="53">
        <f>データ!Q6</f>
        <v>100</v>
      </c>
      <c r="X10" s="53"/>
      <c r="Y10" s="53"/>
      <c r="Z10" s="53"/>
      <c r="AA10" s="53"/>
      <c r="AB10" s="53"/>
      <c r="AC10" s="53"/>
      <c r="AD10" s="54">
        <f>データ!R6</f>
        <v>4310</v>
      </c>
      <c r="AE10" s="54"/>
      <c r="AF10" s="54"/>
      <c r="AG10" s="54"/>
      <c r="AH10" s="54"/>
      <c r="AI10" s="54"/>
      <c r="AJ10" s="54"/>
      <c r="AK10" s="2"/>
      <c r="AL10" s="54">
        <f>データ!V6</f>
        <v>808</v>
      </c>
      <c r="AM10" s="54"/>
      <c r="AN10" s="54"/>
      <c r="AO10" s="54"/>
      <c r="AP10" s="54"/>
      <c r="AQ10" s="54"/>
      <c r="AR10" s="54"/>
      <c r="AS10" s="54"/>
      <c r="AT10" s="53">
        <f>データ!W6</f>
        <v>0.25</v>
      </c>
      <c r="AU10" s="53"/>
      <c r="AV10" s="53"/>
      <c r="AW10" s="53"/>
      <c r="AX10" s="53"/>
      <c r="AY10" s="53"/>
      <c r="AZ10" s="53"/>
      <c r="BA10" s="53"/>
      <c r="BB10" s="53">
        <f>データ!X6</f>
        <v>3232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eeUtuMhMygf/7SXHV03LxKjSbalSDJD97sRMffW4N4TxLkdHSQyQfMxklE/i6Z/baKeIlanArYFx+irt60whwg==" saltValue="eD5KJQy1Oh5c7sryG/Fs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303828</v>
      </c>
      <c r="D6" s="19">
        <f t="shared" si="3"/>
        <v>46</v>
      </c>
      <c r="E6" s="19">
        <f t="shared" si="3"/>
        <v>17</v>
      </c>
      <c r="F6" s="19">
        <f t="shared" si="3"/>
        <v>6</v>
      </c>
      <c r="G6" s="19">
        <f t="shared" si="3"/>
        <v>0</v>
      </c>
      <c r="H6" s="19" t="str">
        <f t="shared" si="3"/>
        <v>和歌山県　日高町</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69.89</v>
      </c>
      <c r="P6" s="20">
        <f t="shared" si="3"/>
        <v>10.15</v>
      </c>
      <c r="Q6" s="20">
        <f t="shared" si="3"/>
        <v>100</v>
      </c>
      <c r="R6" s="20">
        <f t="shared" si="3"/>
        <v>4310</v>
      </c>
      <c r="S6" s="20">
        <f t="shared" si="3"/>
        <v>7986</v>
      </c>
      <c r="T6" s="20">
        <f t="shared" si="3"/>
        <v>46.21</v>
      </c>
      <c r="U6" s="20">
        <f t="shared" si="3"/>
        <v>172.82</v>
      </c>
      <c r="V6" s="20">
        <f t="shared" si="3"/>
        <v>808</v>
      </c>
      <c r="W6" s="20">
        <f t="shared" si="3"/>
        <v>0.25</v>
      </c>
      <c r="X6" s="20">
        <f t="shared" si="3"/>
        <v>3232</v>
      </c>
      <c r="Y6" s="21" t="str">
        <f>IF(Y7="",NA(),Y7)</f>
        <v>-</v>
      </c>
      <c r="Z6" s="21" t="str">
        <f t="shared" ref="Z6:AH6" si="4">IF(Z7="",NA(),Z7)</f>
        <v>-</v>
      </c>
      <c r="AA6" s="21" t="str">
        <f t="shared" si="4"/>
        <v>-</v>
      </c>
      <c r="AB6" s="21" t="str">
        <f t="shared" si="4"/>
        <v>-</v>
      </c>
      <c r="AC6" s="21">
        <f t="shared" si="4"/>
        <v>109.71</v>
      </c>
      <c r="AD6" s="21" t="str">
        <f t="shared" si="4"/>
        <v>-</v>
      </c>
      <c r="AE6" s="21" t="str">
        <f t="shared" si="4"/>
        <v>-</v>
      </c>
      <c r="AF6" s="21" t="str">
        <f t="shared" si="4"/>
        <v>-</v>
      </c>
      <c r="AG6" s="21" t="str">
        <f t="shared" si="4"/>
        <v>-</v>
      </c>
      <c r="AH6" s="21">
        <f t="shared" si="4"/>
        <v>105.98</v>
      </c>
      <c r="AI6" s="20" t="str">
        <f>IF(AI7="","",IF(AI7="-","【-】","【"&amp;SUBSTITUTE(TEXT(AI7,"#,##0.00"),"-","△")&amp;"】"))</f>
        <v>【102.33】</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181.51</v>
      </c>
      <c r="AT6" s="20" t="str">
        <f>IF(AT7="","",IF(AT7="-","【-】","【"&amp;SUBSTITUTE(TEXT(AT7,"#,##0.00"),"-","△")&amp;"】"))</f>
        <v>【114.08】</v>
      </c>
      <c r="AU6" s="21" t="str">
        <f>IF(AU7="",NA(),AU7)</f>
        <v>-</v>
      </c>
      <c r="AV6" s="21" t="str">
        <f t="shared" ref="AV6:BD6" si="6">IF(AV7="",NA(),AV7)</f>
        <v>-</v>
      </c>
      <c r="AW6" s="21" t="str">
        <f t="shared" si="6"/>
        <v>-</v>
      </c>
      <c r="AX6" s="21" t="str">
        <f t="shared" si="6"/>
        <v>-</v>
      </c>
      <c r="AY6" s="21">
        <f t="shared" si="6"/>
        <v>140.38999999999999</v>
      </c>
      <c r="AZ6" s="21" t="str">
        <f t="shared" si="6"/>
        <v>-</v>
      </c>
      <c r="BA6" s="21" t="str">
        <f t="shared" si="6"/>
        <v>-</v>
      </c>
      <c r="BB6" s="21" t="str">
        <f t="shared" si="6"/>
        <v>-</v>
      </c>
      <c r="BC6" s="21" t="str">
        <f t="shared" si="6"/>
        <v>-</v>
      </c>
      <c r="BD6" s="21">
        <f t="shared" si="6"/>
        <v>69.819999999999993</v>
      </c>
      <c r="BE6" s="20" t="str">
        <f>IF(BE7="","",IF(BE7="-","【-】","【"&amp;SUBSTITUTE(TEXT(BE7,"#,##0.00"),"-","△")&amp;"】"))</f>
        <v>【68.63】</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1149.7</v>
      </c>
      <c r="BP6" s="20" t="str">
        <f>IF(BP7="","",IF(BP7="-","【-】","【"&amp;SUBSTITUTE(TEXT(BP7,"#,##0.00"),"-","△")&amp;"】"))</f>
        <v>【1,069.89】</v>
      </c>
      <c r="BQ6" s="21" t="str">
        <f>IF(BQ7="",NA(),BQ7)</f>
        <v>-</v>
      </c>
      <c r="BR6" s="21" t="str">
        <f t="shared" ref="BR6:BZ6" si="8">IF(BR7="",NA(),BR7)</f>
        <v>-</v>
      </c>
      <c r="BS6" s="21" t="str">
        <f t="shared" si="8"/>
        <v>-</v>
      </c>
      <c r="BT6" s="21" t="str">
        <f t="shared" si="8"/>
        <v>-</v>
      </c>
      <c r="BU6" s="21">
        <f t="shared" si="8"/>
        <v>19.420000000000002</v>
      </c>
      <c r="BV6" s="21" t="str">
        <f t="shared" si="8"/>
        <v>-</v>
      </c>
      <c r="BW6" s="21" t="str">
        <f t="shared" si="8"/>
        <v>-</v>
      </c>
      <c r="BX6" s="21" t="str">
        <f t="shared" si="8"/>
        <v>-</v>
      </c>
      <c r="BY6" s="21" t="str">
        <f t="shared" si="8"/>
        <v>-</v>
      </c>
      <c r="BZ6" s="21">
        <f t="shared" si="8"/>
        <v>35.96</v>
      </c>
      <c r="CA6" s="20" t="str">
        <f>IF(CA7="","",IF(CA7="-","【-】","【"&amp;SUBSTITUTE(TEXT(CA7,"#,##0.00"),"-","△")&amp;"】"))</f>
        <v>【39.89】</v>
      </c>
      <c r="CB6" s="21" t="str">
        <f>IF(CB7="",NA(),CB7)</f>
        <v>-</v>
      </c>
      <c r="CC6" s="21" t="str">
        <f t="shared" ref="CC6:CK6" si="9">IF(CC7="",NA(),CC7)</f>
        <v>-</v>
      </c>
      <c r="CD6" s="21" t="str">
        <f t="shared" si="9"/>
        <v>-</v>
      </c>
      <c r="CE6" s="21" t="str">
        <f t="shared" si="9"/>
        <v>-</v>
      </c>
      <c r="CF6" s="21">
        <f t="shared" si="9"/>
        <v>1008.84</v>
      </c>
      <c r="CG6" s="21" t="str">
        <f t="shared" si="9"/>
        <v>-</v>
      </c>
      <c r="CH6" s="21" t="str">
        <f t="shared" si="9"/>
        <v>-</v>
      </c>
      <c r="CI6" s="21" t="str">
        <f t="shared" si="9"/>
        <v>-</v>
      </c>
      <c r="CJ6" s="21" t="str">
        <f t="shared" si="9"/>
        <v>-</v>
      </c>
      <c r="CK6" s="21">
        <f t="shared" si="9"/>
        <v>481.96</v>
      </c>
      <c r="CL6" s="20" t="str">
        <f>IF(CL7="","",IF(CL7="-","【-】","【"&amp;SUBSTITUTE(TEXT(CL7,"#,##0.00"),"-","△")&amp;"】"))</f>
        <v>【426.52】</v>
      </c>
      <c r="CM6" s="21" t="str">
        <f>IF(CM7="",NA(),CM7)</f>
        <v>-</v>
      </c>
      <c r="CN6" s="21" t="str">
        <f t="shared" ref="CN6:CV6" si="10">IF(CN7="",NA(),CN7)</f>
        <v>-</v>
      </c>
      <c r="CO6" s="21" t="str">
        <f t="shared" si="10"/>
        <v>-</v>
      </c>
      <c r="CP6" s="21" t="str">
        <f t="shared" si="10"/>
        <v>-</v>
      </c>
      <c r="CQ6" s="21">
        <f t="shared" si="10"/>
        <v>36.82</v>
      </c>
      <c r="CR6" s="21" t="str">
        <f t="shared" si="10"/>
        <v>-</v>
      </c>
      <c r="CS6" s="21" t="str">
        <f t="shared" si="10"/>
        <v>-</v>
      </c>
      <c r="CT6" s="21" t="str">
        <f t="shared" si="10"/>
        <v>-</v>
      </c>
      <c r="CU6" s="21" t="str">
        <f t="shared" si="10"/>
        <v>-</v>
      </c>
      <c r="CV6" s="21">
        <f t="shared" si="10"/>
        <v>26.12</v>
      </c>
      <c r="CW6" s="20" t="str">
        <f>IF(CW7="","",IF(CW7="-","【-】","【"&amp;SUBSTITUTE(TEXT(CW7,"#,##0.00"),"-","△")&amp;"】"))</f>
        <v>【28.16】</v>
      </c>
      <c r="CX6" s="21" t="str">
        <f>IF(CX7="",NA(),CX7)</f>
        <v>-</v>
      </c>
      <c r="CY6" s="21" t="str">
        <f t="shared" ref="CY6:DG6" si="11">IF(CY7="",NA(),CY7)</f>
        <v>-</v>
      </c>
      <c r="CZ6" s="21" t="str">
        <f t="shared" si="11"/>
        <v>-</v>
      </c>
      <c r="DA6" s="21" t="str">
        <f t="shared" si="11"/>
        <v>-</v>
      </c>
      <c r="DB6" s="21">
        <f t="shared" si="11"/>
        <v>93.81</v>
      </c>
      <c r="DC6" s="21" t="str">
        <f t="shared" si="11"/>
        <v>-</v>
      </c>
      <c r="DD6" s="21" t="str">
        <f t="shared" si="11"/>
        <v>-</v>
      </c>
      <c r="DE6" s="21" t="str">
        <f t="shared" si="11"/>
        <v>-</v>
      </c>
      <c r="DF6" s="21" t="str">
        <f t="shared" si="11"/>
        <v>-</v>
      </c>
      <c r="DG6" s="21">
        <f t="shared" si="11"/>
        <v>78.55</v>
      </c>
      <c r="DH6" s="20" t="str">
        <f>IF(DH7="","",IF(DH7="-","【-】","【"&amp;SUBSTITUTE(TEXT(DH7,"#,##0.00"),"-","△")&amp;"】"))</f>
        <v>【80.73】</v>
      </c>
      <c r="DI6" s="21" t="str">
        <f>IF(DI7="",NA(),DI7)</f>
        <v>-</v>
      </c>
      <c r="DJ6" s="21" t="str">
        <f t="shared" ref="DJ6:DR6" si="12">IF(DJ7="",NA(),DJ7)</f>
        <v>-</v>
      </c>
      <c r="DK6" s="21" t="str">
        <f t="shared" si="12"/>
        <v>-</v>
      </c>
      <c r="DL6" s="21" t="str">
        <f t="shared" si="12"/>
        <v>-</v>
      </c>
      <c r="DM6" s="21">
        <f t="shared" si="12"/>
        <v>5.1100000000000003</v>
      </c>
      <c r="DN6" s="21" t="str">
        <f t="shared" si="12"/>
        <v>-</v>
      </c>
      <c r="DO6" s="21" t="str">
        <f t="shared" si="12"/>
        <v>-</v>
      </c>
      <c r="DP6" s="21" t="str">
        <f t="shared" si="12"/>
        <v>-</v>
      </c>
      <c r="DQ6" s="21" t="str">
        <f t="shared" si="12"/>
        <v>-</v>
      </c>
      <c r="DR6" s="21">
        <f t="shared" si="12"/>
        <v>28.31</v>
      </c>
      <c r="DS6" s="20" t="str">
        <f>IF(DS7="","",IF(DS7="-","【-】","【"&amp;SUBSTITUTE(TEXT(DS7,"#,##0.00"),"-","△")&amp;"】"))</f>
        <v>【30.98】</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2023</v>
      </c>
      <c r="C7" s="23">
        <v>303828</v>
      </c>
      <c r="D7" s="23">
        <v>46</v>
      </c>
      <c r="E7" s="23">
        <v>17</v>
      </c>
      <c r="F7" s="23">
        <v>6</v>
      </c>
      <c r="G7" s="23">
        <v>0</v>
      </c>
      <c r="H7" s="23" t="s">
        <v>96</v>
      </c>
      <c r="I7" s="23" t="s">
        <v>97</v>
      </c>
      <c r="J7" s="23" t="s">
        <v>98</v>
      </c>
      <c r="K7" s="23" t="s">
        <v>99</v>
      </c>
      <c r="L7" s="23" t="s">
        <v>100</v>
      </c>
      <c r="M7" s="23" t="s">
        <v>101</v>
      </c>
      <c r="N7" s="24" t="s">
        <v>102</v>
      </c>
      <c r="O7" s="24">
        <v>69.89</v>
      </c>
      <c r="P7" s="24">
        <v>10.15</v>
      </c>
      <c r="Q7" s="24">
        <v>100</v>
      </c>
      <c r="R7" s="24">
        <v>4310</v>
      </c>
      <c r="S7" s="24">
        <v>7986</v>
      </c>
      <c r="T7" s="24">
        <v>46.21</v>
      </c>
      <c r="U7" s="24">
        <v>172.82</v>
      </c>
      <c r="V7" s="24">
        <v>808</v>
      </c>
      <c r="W7" s="24">
        <v>0.25</v>
      </c>
      <c r="X7" s="24">
        <v>3232</v>
      </c>
      <c r="Y7" s="24" t="s">
        <v>102</v>
      </c>
      <c r="Z7" s="24" t="s">
        <v>102</v>
      </c>
      <c r="AA7" s="24" t="s">
        <v>102</v>
      </c>
      <c r="AB7" s="24" t="s">
        <v>102</v>
      </c>
      <c r="AC7" s="24">
        <v>109.71</v>
      </c>
      <c r="AD7" s="24" t="s">
        <v>102</v>
      </c>
      <c r="AE7" s="24" t="s">
        <v>102</v>
      </c>
      <c r="AF7" s="24" t="s">
        <v>102</v>
      </c>
      <c r="AG7" s="24" t="s">
        <v>102</v>
      </c>
      <c r="AH7" s="24">
        <v>105.98</v>
      </c>
      <c r="AI7" s="24">
        <v>102.33</v>
      </c>
      <c r="AJ7" s="24" t="s">
        <v>102</v>
      </c>
      <c r="AK7" s="24" t="s">
        <v>102</v>
      </c>
      <c r="AL7" s="24" t="s">
        <v>102</v>
      </c>
      <c r="AM7" s="24" t="s">
        <v>102</v>
      </c>
      <c r="AN7" s="24">
        <v>0</v>
      </c>
      <c r="AO7" s="24" t="s">
        <v>102</v>
      </c>
      <c r="AP7" s="24" t="s">
        <v>102</v>
      </c>
      <c r="AQ7" s="24" t="s">
        <v>102</v>
      </c>
      <c r="AR7" s="24" t="s">
        <v>102</v>
      </c>
      <c r="AS7" s="24">
        <v>181.51</v>
      </c>
      <c r="AT7" s="24">
        <v>114.08</v>
      </c>
      <c r="AU7" s="24" t="s">
        <v>102</v>
      </c>
      <c r="AV7" s="24" t="s">
        <v>102</v>
      </c>
      <c r="AW7" s="24" t="s">
        <v>102</v>
      </c>
      <c r="AX7" s="24" t="s">
        <v>102</v>
      </c>
      <c r="AY7" s="24">
        <v>140.38999999999999</v>
      </c>
      <c r="AZ7" s="24" t="s">
        <v>102</v>
      </c>
      <c r="BA7" s="24" t="s">
        <v>102</v>
      </c>
      <c r="BB7" s="24" t="s">
        <v>102</v>
      </c>
      <c r="BC7" s="24" t="s">
        <v>102</v>
      </c>
      <c r="BD7" s="24">
        <v>69.819999999999993</v>
      </c>
      <c r="BE7" s="24">
        <v>68.63</v>
      </c>
      <c r="BF7" s="24" t="s">
        <v>102</v>
      </c>
      <c r="BG7" s="24" t="s">
        <v>102</v>
      </c>
      <c r="BH7" s="24" t="s">
        <v>102</v>
      </c>
      <c r="BI7" s="24" t="s">
        <v>102</v>
      </c>
      <c r="BJ7" s="24">
        <v>0</v>
      </c>
      <c r="BK7" s="24" t="s">
        <v>102</v>
      </c>
      <c r="BL7" s="24" t="s">
        <v>102</v>
      </c>
      <c r="BM7" s="24" t="s">
        <v>102</v>
      </c>
      <c r="BN7" s="24" t="s">
        <v>102</v>
      </c>
      <c r="BO7" s="24">
        <v>1149.7</v>
      </c>
      <c r="BP7" s="24">
        <v>1069.8900000000001</v>
      </c>
      <c r="BQ7" s="24" t="s">
        <v>102</v>
      </c>
      <c r="BR7" s="24" t="s">
        <v>102</v>
      </c>
      <c r="BS7" s="24" t="s">
        <v>102</v>
      </c>
      <c r="BT7" s="24" t="s">
        <v>102</v>
      </c>
      <c r="BU7" s="24">
        <v>19.420000000000002</v>
      </c>
      <c r="BV7" s="24" t="s">
        <v>102</v>
      </c>
      <c r="BW7" s="24" t="s">
        <v>102</v>
      </c>
      <c r="BX7" s="24" t="s">
        <v>102</v>
      </c>
      <c r="BY7" s="24" t="s">
        <v>102</v>
      </c>
      <c r="BZ7" s="24">
        <v>35.96</v>
      </c>
      <c r="CA7" s="24">
        <v>39.89</v>
      </c>
      <c r="CB7" s="24" t="s">
        <v>102</v>
      </c>
      <c r="CC7" s="24" t="s">
        <v>102</v>
      </c>
      <c r="CD7" s="24" t="s">
        <v>102</v>
      </c>
      <c r="CE7" s="24" t="s">
        <v>102</v>
      </c>
      <c r="CF7" s="24">
        <v>1008.84</v>
      </c>
      <c r="CG7" s="24" t="s">
        <v>102</v>
      </c>
      <c r="CH7" s="24" t="s">
        <v>102</v>
      </c>
      <c r="CI7" s="24" t="s">
        <v>102</v>
      </c>
      <c r="CJ7" s="24" t="s">
        <v>102</v>
      </c>
      <c r="CK7" s="24">
        <v>481.96</v>
      </c>
      <c r="CL7" s="24">
        <v>426.52</v>
      </c>
      <c r="CM7" s="24" t="s">
        <v>102</v>
      </c>
      <c r="CN7" s="24" t="s">
        <v>102</v>
      </c>
      <c r="CO7" s="24" t="s">
        <v>102</v>
      </c>
      <c r="CP7" s="24" t="s">
        <v>102</v>
      </c>
      <c r="CQ7" s="24">
        <v>36.82</v>
      </c>
      <c r="CR7" s="24" t="s">
        <v>102</v>
      </c>
      <c r="CS7" s="24" t="s">
        <v>102</v>
      </c>
      <c r="CT7" s="24" t="s">
        <v>102</v>
      </c>
      <c r="CU7" s="24" t="s">
        <v>102</v>
      </c>
      <c r="CV7" s="24">
        <v>26.12</v>
      </c>
      <c r="CW7" s="24">
        <v>28.16</v>
      </c>
      <c r="CX7" s="24" t="s">
        <v>102</v>
      </c>
      <c r="CY7" s="24" t="s">
        <v>102</v>
      </c>
      <c r="CZ7" s="24" t="s">
        <v>102</v>
      </c>
      <c r="DA7" s="24" t="s">
        <v>102</v>
      </c>
      <c r="DB7" s="24">
        <v>93.81</v>
      </c>
      <c r="DC7" s="24" t="s">
        <v>102</v>
      </c>
      <c r="DD7" s="24" t="s">
        <v>102</v>
      </c>
      <c r="DE7" s="24" t="s">
        <v>102</v>
      </c>
      <c r="DF7" s="24" t="s">
        <v>102</v>
      </c>
      <c r="DG7" s="24">
        <v>78.55</v>
      </c>
      <c r="DH7" s="24">
        <v>80.73</v>
      </c>
      <c r="DI7" s="24" t="s">
        <v>102</v>
      </c>
      <c r="DJ7" s="24" t="s">
        <v>102</v>
      </c>
      <c r="DK7" s="24" t="s">
        <v>102</v>
      </c>
      <c r="DL7" s="24" t="s">
        <v>102</v>
      </c>
      <c r="DM7" s="24">
        <v>5.1100000000000003</v>
      </c>
      <c r="DN7" s="24" t="s">
        <v>102</v>
      </c>
      <c r="DO7" s="24" t="s">
        <v>102</v>
      </c>
      <c r="DP7" s="24" t="s">
        <v>102</v>
      </c>
      <c r="DQ7" s="24" t="s">
        <v>102</v>
      </c>
      <c r="DR7" s="24">
        <v>28.31</v>
      </c>
      <c r="DS7" s="24">
        <v>30.98</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HDK5-100</cp:lastModifiedBy>
  <dcterms:created xsi:type="dcterms:W3CDTF">2025-01-24T07:21:59Z</dcterms:created>
  <dcterms:modified xsi:type="dcterms:W3CDTF">2025-01-28T02:42:02Z</dcterms:modified>
  <cp:category/>
</cp:coreProperties>
</file>