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2"/>
  <workbookPr/>
  <mc:AlternateContent xmlns:mc="http://schemas.openxmlformats.org/markup-compatibility/2006">
    <mc:Choice Requires="x15">
      <x15ac:absPath xmlns:x15ac="http://schemas.microsoft.com/office/spreadsheetml/2010/11/ac" url="C:\Users\HDK4-108\Desktop\230106 【R5.2.3〆切】公営企業に係る経営比較分析表の分析等について（依頼）\02 回答\"/>
    </mc:Choice>
  </mc:AlternateContent>
  <xr:revisionPtr revIDLastSave="0" documentId="13_ncr:1_{D2EB28DA-F753-4921-9181-426B771E095C}" xr6:coauthVersionLast="36" xr6:coauthVersionMax="36" xr10:uidLastSave="{00000000-0000-0000-0000-000000000000}"/>
  <workbookProtection workbookAlgorithmName="SHA-512" workbookHashValue="hBA+JSxZIbkkVgh7gdWIVqlhN8VQeX6XlNg8S+9liCCIFSZnC1aQz+VWVNlbtZO0SZqMbFjh7ibQ3crevOp3ig==" workbookSaltValue="AOhZvwSpAN2yKPxfExK6aA==" workbookSpinCount="100000" lockStructure="1"/>
  <bookViews>
    <workbookView xWindow="0" yWindow="0" windowWidth="19200" windowHeight="11295" xr2:uid="{00000000-000D-0000-FFFF-FFFF00000000}"/>
  </bookViews>
  <sheets>
    <sheet name="法非適用_下水道事業" sheetId="4" r:id="rId1"/>
    <sheet name="データ" sheetId="5" state="hidden" r:id="rId2"/>
  </sheets>
  <calcPr calcId="191029" concurrentManualCount="2"/>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AT8" i="4" s="1"/>
  <c r="S6" i="5"/>
  <c r="AL8" i="4" s="1"/>
  <c r="R6" i="5"/>
  <c r="AD10" i="4" s="1"/>
  <c r="Q6" i="5"/>
  <c r="W10" i="4" s="1"/>
  <c r="P6" i="5"/>
  <c r="O6" i="5"/>
  <c r="N6" i="5"/>
  <c r="B10" i="4" s="1"/>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6" i="4"/>
  <c r="J86" i="4"/>
  <c r="H86" i="4"/>
  <c r="AT10" i="4"/>
  <c r="AL10" i="4"/>
  <c r="P10" i="4"/>
  <c r="I10" i="4"/>
  <c r="W8" i="4"/>
  <c r="P8" i="4"/>
  <c r="I8" i="4"/>
  <c r="B6" i="4"/>
</calcChain>
</file>

<file path=xl/sharedStrings.xml><?xml version="1.0" encoding="utf-8"?>
<sst xmlns="http://schemas.openxmlformats.org/spreadsheetml/2006/main" count="236" uniqueCount="120">
  <si>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</si>
  <si>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</si>
  <si>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</si>
  <si>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</si>
  <si>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</si>
  <si>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</si>
  <si>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</si>
  <si>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</si>
  <si>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</si>
  <si>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</si>
  <si>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</si>
  <si>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</si>
  <si>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</si>
  <si>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</si>
  <si>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</si>
  <si>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</si>
  <si>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</si>
  <si>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</si>
  <si>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</si>
  <si>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</si>
  <si>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</si>
  <si>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</si>
  <si>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</si>
  <si>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</si>
  <si>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</si>
  <si>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</si>
  <si>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</si>
  <si>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</si>
  <si>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</si>
  <si>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</si>
  <si>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</si>
  <si>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</si>
  <si>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</si>
  <si>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</si>
  <si>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</si>
  <si>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</si>
  <si>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</si>
  <si>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</si>
  <si>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</si>
  <si>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</si>
  <si>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</si>
  <si>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</si>
  <si>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</si>
  <si>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</si>
  <si>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</si>
  <si>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</si>
  <si>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</si>
  <si>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</si>
  <si>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</si>
  <si>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</si>
  <si>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</si>
  <si>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</si>
  <si>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</si>
  <si>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</si>
  <si>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</si>
  <si>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</si>
  <si>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</si>
  <si>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</si>
  <si>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</si>
  <si>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</si>
  <si>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</si>
  <si>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</si>
  <si>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</si>
  <si>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</si>
  <si>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</si>
  <si>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</si>
  <si>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</si>
  <si>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</si>
  <si>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</si>
  <si>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</si>
  <si>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</si>
  <si>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</si>
  <si>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</si>
  <si>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</si>
  <si>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</si>
  <si>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</si>
  <si>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</si>
  <si>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</si>
  <si>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</si>
  <si>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</si>
  <si>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</si>
  <si>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</si>
  <si>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</si>
  <si>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</si>
  <si>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</si>
  <si>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</si>
  <si>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</si>
  <si>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</si>
  <si>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</si>
  <si>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</si>
  <si>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</si>
  <si>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</si>
  <si>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</si>
  <si>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</si>
  <si>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</si>
  <si>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</si>
  <si>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</si>
  <si>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</si>
  <si>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日高町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</si>
  <si>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</si>
  <si>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</si>
  <si>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</si>
  <si>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</si>
  <si>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</si>
  <si>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</si>
  <si>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</si>
  <si>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</si>
  <si>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</si>
  <si>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</si>
  <si>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</si>
  <si>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</si>
  <si>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</si>
  <si>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</si>
  <si>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</si>
  <si>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</si>
  <si>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</si>
  <si>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</si>
  <si>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xml:space="preserve">  現在、汚水処理費を使用料で賄えない状態が続いており、将来的には維持費や更新費用が増加することが予想されるため、今後は財政計画を見直し、適正な使用料収入の確保と汚水処理費を削減することにより、健全な経営体質を目指していく必要がある。また、令和5年度から経営成績や財政状態をより評価・判断するために、公営企業会計を適用する。</t>
    <rPh sb="120" eb="122">
      <t>レイワ</t>
    </rPh>
    <rPh sb="123" eb="125">
      <t>ネンド</t>
    </rPh>
    <rPh sb="127" eb="129">
      <t>ケイエイ</t>
    </rPh>
    <rPh sb="129" eb="131">
      <t>セイセキ</t>
    </rPh>
    <rPh sb="132" eb="134">
      <t>ザイセイ</t>
    </rPh>
    <rPh sb="134" eb="136">
      <t>ジョウタイ</t>
    </rPh>
    <rPh sb="139" eb="141">
      <t>ヒョウカ</t>
    </rPh>
    <rPh sb="142" eb="144">
      <t>ハンダン</t>
    </rPh>
    <rPh sb="150" eb="156">
      <t>コウエイキギョウカイケイ</t>
    </rPh>
    <rPh sb="157" eb="159">
      <t>テキヨウ</t>
    </rPh>
    <phoneticPr fontId="4"/>
  </si>
  <si>
    <t xml:space="preserve">  供用開始から、10年以上経過しているが、まだ管路等の施設はまだ老朽化に至っていない。　
施設の長寿命化を図るため、機能診断調査および最適化構想をもとに、大規模な更新事業を実施したが、今後も維持費等を削減する経営努力が必要である。</t>
    <rPh sb="12" eb="14">
      <t>イジョウ</t>
    </rPh>
    <rPh sb="24" eb="26">
      <t>カンロ</t>
    </rPh>
    <rPh sb="26" eb="27">
      <t>トウ</t>
    </rPh>
    <rPh sb="28" eb="30">
      <t>シセツ</t>
    </rPh>
    <rPh sb="46" eb="48">
      <t>シセツ</t>
    </rPh>
    <rPh sb="49" eb="53">
      <t>チョウジュミョウカ</t>
    </rPh>
    <rPh sb="54" eb="55">
      <t>ハカ</t>
    </rPh>
    <rPh sb="78" eb="81">
      <t>ダイキボ</t>
    </rPh>
    <rPh sb="82" eb="84">
      <t>コウシン</t>
    </rPh>
    <rPh sb="84" eb="86">
      <t>ジギョウ</t>
    </rPh>
    <rPh sb="87" eb="89">
      <t>ジッシ</t>
    </rPh>
    <rPh sb="93" eb="95">
      <t>コンゴ</t>
    </rPh>
    <phoneticPr fontId="4"/>
  </si>
  <si>
    <t xml:space="preserve">  グラフの推移を見ると、①収益的収支比率については、96.78％となっており、令和元年から100％を切ってる。④企業債残高対事業規模比率は、0％である。⑤経費回収率は、約73.77％で類似団体施設の平均値より高い水準であり、また⑥汚水処理原価は292.12円で、昨年より13.73円増加しているが、類似団体施設と同様の水位である。
　また、⑦施設利用率は、処理施設が2施設あるが、いずれも利用率が約半分程度になっており、接続促進の普及・啓発活動等を実施し、施設利用率の向上を図っていきたい。⑧水洗化率は約66.22％とほぼ横ばいであるため、一見、経営の健全性・効率性が図られているように見受けられるが、実際は、収入の使用料金のみで賄えてはなく、一般会計の繰入金に大きく依存しているのが現状である。
　今後、水洗化率の推進に努めることにより使用料収入の増収を図るとともに、維持管理の抑制など、コストの削減により経営の健全化を図っていく必要がある。</t>
    <rPh sb="19" eb="21">
      <t>ヒリツ</t>
    </rPh>
    <rPh sb="40" eb="42">
      <t>レイワ</t>
    </rPh>
    <rPh sb="42" eb="43">
      <t>ガン</t>
    </rPh>
    <rPh sb="43" eb="44">
      <t>ネン</t>
    </rPh>
    <rPh sb="51" eb="52">
      <t>キ</t>
    </rPh>
    <rPh sb="85" eb="86">
      <t>ヤク</t>
    </rPh>
    <rPh sb="93" eb="95">
      <t>ルイジ</t>
    </rPh>
    <rPh sb="95" eb="97">
      <t>ダンタイ</t>
    </rPh>
    <rPh sb="97" eb="99">
      <t>シセツ</t>
    </rPh>
    <rPh sb="100" eb="101">
      <t>ヘイ</t>
    </rPh>
    <rPh sb="102" eb="103">
      <t>チ</t>
    </rPh>
    <rPh sb="105" eb="106">
      <t>タカ</t>
    </rPh>
    <rPh sb="107" eb="109">
      <t>スイジュン</t>
    </rPh>
    <rPh sb="129" eb="130">
      <t>エン</t>
    </rPh>
    <rPh sb="132" eb="134">
      <t>サクネン</t>
    </rPh>
    <rPh sb="141" eb="142">
      <t>エン</t>
    </rPh>
    <rPh sb="142" eb="144">
      <t>ゾウカ</t>
    </rPh>
    <rPh sb="150" eb="152">
      <t>ルイジ</t>
    </rPh>
    <rPh sb="152" eb="154">
      <t>ダンタイ</t>
    </rPh>
    <rPh sb="154" eb="156">
      <t>シセツ</t>
    </rPh>
    <rPh sb="157" eb="159">
      <t>ドウヨウ</t>
    </rPh>
    <rPh sb="160" eb="162">
      <t>スイイ</t>
    </rPh>
    <rPh sb="179" eb="181">
      <t>ショリ</t>
    </rPh>
    <rPh sb="181" eb="183">
      <t>シセツ</t>
    </rPh>
    <rPh sb="185" eb="187">
      <t>シセツ</t>
    </rPh>
    <rPh sb="223" eb="224">
      <t>トウ</t>
    </rPh>
    <rPh sb="225" eb="227">
      <t>ジッシ</t>
    </rPh>
    <rPh sb="252" eb="253">
      <t>ヤク</t>
    </rPh>
    <rPh sb="262" eb="263">
      <t>ヨコ</t>
    </rPh>
    <rPh sb="351" eb="353">
      <t>コンゴ</t>
    </rPh>
    <rPh sb="359" eb="361">
      <t>スイシン</t>
    </rPh>
    <rPh sb="362" eb="363">
      <t>ツト</t>
    </rPh>
    <rPh sb="376" eb="378">
      <t>ゾウシュウ</t>
    </rPh>
    <rPh sb="379" eb="380">
      <t>ハカ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</si>
</sst>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54E-4926-8B3D-F500ED93B658}"/>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formatCode="#,##0.00;&quot;△&quot;#,##0.00">
                  <c:v>0</c:v>
                </c:pt>
                <c:pt idx="1">
                  <c:v>0.04</c:v>
                </c:pt>
                <c:pt idx="2">
                  <c:v>0.02</c:v>
                </c:pt>
                <c:pt idx="3">
                  <c:v>0.25</c:v>
                </c:pt>
                <c:pt idx="4">
                  <c:v>0.05</c:v>
                </c:pt>
              </c:numCache>
            </c:numRef>
          </c:val>
          <c:smooth val="0"/>
          <c:extLst>
            <c:ext xmlns:c16="http://schemas.microsoft.com/office/drawing/2014/chart" uri="{C3380CC4-5D6E-409C-BE32-E72D297353CC}">
              <c16:uniqueId val="{00000001-B54E-4926-8B3D-F500ED93B658}"/>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50.2</c:v>
                </c:pt>
                <c:pt idx="1">
                  <c:v>51.08</c:v>
                </c:pt>
                <c:pt idx="2">
                  <c:v>52.23</c:v>
                </c:pt>
                <c:pt idx="3">
                  <c:v>54.39</c:v>
                </c:pt>
                <c:pt idx="4">
                  <c:v>54.39</c:v>
                </c:pt>
              </c:numCache>
            </c:numRef>
          </c:val>
          <c:extLst>
            <c:ext xmlns:c16="http://schemas.microsoft.com/office/drawing/2014/chart" uri="{C3380CC4-5D6E-409C-BE32-E72D297353CC}">
              <c16:uniqueId val="{00000000-CEA2-4AC7-9CA5-752994A8B85E}"/>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40.93</c:v>
                </c:pt>
                <c:pt idx="1">
                  <c:v>43.38</c:v>
                </c:pt>
                <c:pt idx="2">
                  <c:v>50.14</c:v>
                </c:pt>
                <c:pt idx="3">
                  <c:v>54.83</c:v>
                </c:pt>
                <c:pt idx="4">
                  <c:v>66.53</c:v>
                </c:pt>
              </c:numCache>
            </c:numRef>
          </c:val>
          <c:smooth val="0"/>
          <c:extLst>
            <c:ext xmlns:c16="http://schemas.microsoft.com/office/drawing/2014/chart" uri="{C3380CC4-5D6E-409C-BE32-E72D297353CC}">
              <c16:uniqueId val="{00000001-CEA2-4AC7-9CA5-752994A8B85E}"/>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63.44</c:v>
                </c:pt>
                <c:pt idx="1">
                  <c:v>64.56</c:v>
                </c:pt>
                <c:pt idx="2">
                  <c:v>65.150000000000006</c:v>
                </c:pt>
                <c:pt idx="3">
                  <c:v>63.79</c:v>
                </c:pt>
                <c:pt idx="4">
                  <c:v>66.22</c:v>
                </c:pt>
              </c:numCache>
            </c:numRef>
          </c:val>
          <c:extLst>
            <c:ext xmlns:c16="http://schemas.microsoft.com/office/drawing/2014/chart" uri="{C3380CC4-5D6E-409C-BE32-E72D297353CC}">
              <c16:uniqueId val="{00000000-D98B-4E35-AA65-1093BA42D770}"/>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62.73</c:v>
                </c:pt>
                <c:pt idx="1">
                  <c:v>62.02</c:v>
                </c:pt>
                <c:pt idx="2">
                  <c:v>84.98</c:v>
                </c:pt>
                <c:pt idx="3">
                  <c:v>84.7</c:v>
                </c:pt>
                <c:pt idx="4">
                  <c:v>84.67</c:v>
                </c:pt>
              </c:numCache>
            </c:numRef>
          </c:val>
          <c:smooth val="0"/>
          <c:extLst>
            <c:ext xmlns:c16="http://schemas.microsoft.com/office/drawing/2014/chart" uri="{C3380CC4-5D6E-409C-BE32-E72D297353CC}">
              <c16:uniqueId val="{00000001-D98B-4E35-AA65-1093BA42D770}"/>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103.31</c:v>
                </c:pt>
                <c:pt idx="1">
                  <c:v>102.92</c:v>
                </c:pt>
                <c:pt idx="2">
                  <c:v>96.81</c:v>
                </c:pt>
                <c:pt idx="3">
                  <c:v>98.2</c:v>
                </c:pt>
                <c:pt idx="4">
                  <c:v>96.78</c:v>
                </c:pt>
              </c:numCache>
            </c:numRef>
          </c:val>
          <c:extLst>
            <c:ext xmlns:c16="http://schemas.microsoft.com/office/drawing/2014/chart" uri="{C3380CC4-5D6E-409C-BE32-E72D297353CC}">
              <c16:uniqueId val="{00000000-8A25-462A-AF3F-8FA916F61751}"/>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A25-462A-AF3F-8FA916F61751}"/>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8F4-4325-B37B-EFFACF216F0A}"/>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8F4-4325-B37B-EFFACF216F0A}"/>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F05-4A57-863E-954F52465685}"/>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F05-4A57-863E-954F52465685}"/>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575-4971-9FAF-B551882652BB}"/>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575-4971-9FAF-B551882652BB}"/>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F89-4131-A87E-BDCA83620CA7}"/>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F89-4131-A87E-BDCA83620CA7}"/>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C4E-4C19-971B-9A0599A15E0F}"/>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982.29</c:v>
                </c:pt>
                <c:pt idx="1">
                  <c:v>713.28</c:v>
                </c:pt>
                <c:pt idx="2">
                  <c:v>826.83</c:v>
                </c:pt>
                <c:pt idx="3">
                  <c:v>867.83</c:v>
                </c:pt>
                <c:pt idx="4">
                  <c:v>791.76</c:v>
                </c:pt>
              </c:numCache>
            </c:numRef>
          </c:val>
          <c:smooth val="0"/>
          <c:extLst>
            <c:ext xmlns:c16="http://schemas.microsoft.com/office/drawing/2014/chart" uri="{C3380CC4-5D6E-409C-BE32-E72D297353CC}">
              <c16:uniqueId val="{00000001-5C4E-4C19-971B-9A0599A15E0F}"/>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71.95</c:v>
                </c:pt>
                <c:pt idx="1">
                  <c:v>73.209999999999994</c:v>
                </c:pt>
                <c:pt idx="2">
                  <c:v>77.849999999999994</c:v>
                </c:pt>
                <c:pt idx="3">
                  <c:v>77.42</c:v>
                </c:pt>
                <c:pt idx="4">
                  <c:v>73.77</c:v>
                </c:pt>
              </c:numCache>
            </c:numRef>
          </c:val>
          <c:extLst>
            <c:ext xmlns:c16="http://schemas.microsoft.com/office/drawing/2014/chart" uri="{C3380CC4-5D6E-409C-BE32-E72D297353CC}">
              <c16:uniqueId val="{00000000-10E4-45B8-BEC6-8E01F634832B}"/>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41.25</c:v>
                </c:pt>
                <c:pt idx="1">
                  <c:v>40.75</c:v>
                </c:pt>
                <c:pt idx="2">
                  <c:v>57.31</c:v>
                </c:pt>
                <c:pt idx="3">
                  <c:v>57.08</c:v>
                </c:pt>
                <c:pt idx="4">
                  <c:v>56.26</c:v>
                </c:pt>
              </c:numCache>
            </c:numRef>
          </c:val>
          <c:smooth val="0"/>
          <c:extLst>
            <c:ext xmlns:c16="http://schemas.microsoft.com/office/drawing/2014/chart" uri="{C3380CC4-5D6E-409C-BE32-E72D297353CC}">
              <c16:uniqueId val="{00000001-10E4-45B8-BEC6-8E01F634832B}"/>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299.95</c:v>
                </c:pt>
                <c:pt idx="1">
                  <c:v>294.33999999999997</c:v>
                </c:pt>
                <c:pt idx="2">
                  <c:v>276.77999999999997</c:v>
                </c:pt>
                <c:pt idx="3">
                  <c:v>278.39</c:v>
                </c:pt>
                <c:pt idx="4">
                  <c:v>292.12</c:v>
                </c:pt>
              </c:numCache>
            </c:numRef>
          </c:val>
          <c:extLst>
            <c:ext xmlns:c16="http://schemas.microsoft.com/office/drawing/2014/chart" uri="{C3380CC4-5D6E-409C-BE32-E72D297353CC}">
              <c16:uniqueId val="{00000000-A17D-452F-BC1A-421395F3E4FD}"/>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334.48</c:v>
                </c:pt>
                <c:pt idx="1">
                  <c:v>311.70999999999998</c:v>
                </c:pt>
                <c:pt idx="2">
                  <c:v>273.52</c:v>
                </c:pt>
                <c:pt idx="3">
                  <c:v>274.99</c:v>
                </c:pt>
                <c:pt idx="4">
                  <c:v>282.08999999999997</c:v>
                </c:pt>
              </c:numCache>
            </c:numRef>
          </c:val>
          <c:smooth val="0"/>
          <c:extLst>
            <c:ext xmlns:c16="http://schemas.microsoft.com/office/drawing/2014/chart" uri="{C3380CC4-5D6E-409C-BE32-E72D297353CC}">
              <c16:uniqueId val="{00000001-A17D-452F-BC1A-421395F3E4FD}"/>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【786.37】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【61.14】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【256.97】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85" zoomScaleNormal="85"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和歌山県　日高町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法非適用</v>
      </c>
      <c r="C8" s="40"/>
      <c r="D8" s="40"/>
      <c r="E8" s="40"/>
      <c r="F8" s="40"/>
      <c r="G8" s="40"/>
      <c r="H8" s="40"/>
      <c r="I8" s="40" t="str">
        <f>データ!J6</f>
        <v>下水道事業</v>
      </c>
      <c r="J8" s="40"/>
      <c r="K8" s="40"/>
      <c r="L8" s="40"/>
      <c r="M8" s="40"/>
      <c r="N8" s="40"/>
      <c r="O8" s="40"/>
      <c r="P8" s="40" t="str">
        <f>データ!K6</f>
        <v>農業集落排水</v>
      </c>
      <c r="Q8" s="40"/>
      <c r="R8" s="40"/>
      <c r="S8" s="40"/>
      <c r="T8" s="40"/>
      <c r="U8" s="40"/>
      <c r="V8" s="40"/>
      <c r="W8" s="40" t="str">
        <f>データ!L6</f>
        <v>F2</v>
      </c>
      <c r="X8" s="40"/>
      <c r="Y8" s="40"/>
      <c r="Z8" s="40"/>
      <c r="AA8" s="40"/>
      <c r="AB8" s="40"/>
      <c r="AC8" s="40"/>
      <c r="AD8" s="41" t="str">
        <f>データ!$M$6</f>
        <v>非設置</v>
      </c>
      <c r="AE8" s="41"/>
      <c r="AF8" s="41"/>
      <c r="AG8" s="41"/>
      <c r="AH8" s="41"/>
      <c r="AI8" s="41"/>
      <c r="AJ8" s="41"/>
      <c r="AK8" s="3"/>
      <c r="AL8" s="42">
        <f>データ!S6</f>
        <v>7959</v>
      </c>
      <c r="AM8" s="42"/>
      <c r="AN8" s="42"/>
      <c r="AO8" s="42"/>
      <c r="AP8" s="42"/>
      <c r="AQ8" s="42"/>
      <c r="AR8" s="42"/>
      <c r="AS8" s="42"/>
      <c r="AT8" s="35">
        <f>データ!T6</f>
        <v>46.21</v>
      </c>
      <c r="AU8" s="35"/>
      <c r="AV8" s="35"/>
      <c r="AW8" s="35"/>
      <c r="AX8" s="35"/>
      <c r="AY8" s="35"/>
      <c r="AZ8" s="35"/>
      <c r="BA8" s="35"/>
      <c r="BB8" s="35">
        <f>データ!U6</f>
        <v>172.24</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t="str">
        <f>データ!O6</f>
        <v>該当数値なし</v>
      </c>
      <c r="J10" s="35"/>
      <c r="K10" s="35"/>
      <c r="L10" s="35"/>
      <c r="M10" s="35"/>
      <c r="N10" s="35"/>
      <c r="O10" s="35"/>
      <c r="P10" s="35">
        <f>データ!P6</f>
        <v>53.62</v>
      </c>
      <c r="Q10" s="35"/>
      <c r="R10" s="35"/>
      <c r="S10" s="35"/>
      <c r="T10" s="35"/>
      <c r="U10" s="35"/>
      <c r="V10" s="35"/>
      <c r="W10" s="35">
        <f>データ!Q6</f>
        <v>100</v>
      </c>
      <c r="X10" s="35"/>
      <c r="Y10" s="35"/>
      <c r="Z10" s="35"/>
      <c r="AA10" s="35"/>
      <c r="AB10" s="35"/>
      <c r="AC10" s="35"/>
      <c r="AD10" s="42">
        <f>データ!R6</f>
        <v>4310</v>
      </c>
      <c r="AE10" s="42"/>
      <c r="AF10" s="42"/>
      <c r="AG10" s="42"/>
      <c r="AH10" s="42"/>
      <c r="AI10" s="42"/>
      <c r="AJ10" s="42"/>
      <c r="AK10" s="2"/>
      <c r="AL10" s="42">
        <f>データ!V6</f>
        <v>4251</v>
      </c>
      <c r="AM10" s="42"/>
      <c r="AN10" s="42"/>
      <c r="AO10" s="42"/>
      <c r="AP10" s="42"/>
      <c r="AQ10" s="42"/>
      <c r="AR10" s="42"/>
      <c r="AS10" s="42"/>
      <c r="AT10" s="35">
        <f>データ!W6</f>
        <v>0.87</v>
      </c>
      <c r="AU10" s="35"/>
      <c r="AV10" s="35"/>
      <c r="AW10" s="35"/>
      <c r="AX10" s="35"/>
      <c r="AY10" s="35"/>
      <c r="AZ10" s="35"/>
      <c r="BA10" s="35"/>
      <c r="BB10" s="35">
        <f>データ!X6</f>
        <v>4886.21</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119</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118</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117</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【786.37】</v>
      </c>
      <c r="I86" s="12" t="str">
        <f>データ!CA6</f>
        <v>【60.65】</v>
      </c>
      <c r="J86" s="12" t="str">
        <f>データ!CL6</f>
        <v>【256.97】</v>
      </c>
      <c r="K86" s="12" t="str">
        <f>データ!CW6</f>
        <v>【61.14】</v>
      </c>
      <c r="L86" s="12" t="str">
        <f>データ!DH6</f>
        <v>【86.91】</v>
      </c>
      <c r="M86" s="12" t="s">
        <v>44</v>
      </c>
      <c r="N86" s="12" t="s">
        <v>43</v>
      </c>
      <c r="O86" s="12" t="str">
        <f>データ!EO6</f>
        <v>【0.03】</v>
      </c>
    </row>
  </sheetData>
  <sheetProtection algorithmName="SHA-512" hashValue="pnwiNXRA8gt4a6l+aWw51AelN1xkmTk3O1TfFPOYpQV0+OUteBOTNB7cJv9TcIPp5h07cMb3DTCmFPf2TlulGw==" saltValue="gh1egg9Yn0DJU4hyZkgp5g=="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2021</v>
      </c>
      <c r="C6" s="19">
        <f t="shared" ref="C6:X6" si="3">C7</f>
        <v>303828</v>
      </c>
      <c r="D6" s="19">
        <f t="shared" si="3"/>
        <v>47</v>
      </c>
      <c r="E6" s="19">
        <f t="shared" si="3"/>
        <v>17</v>
      </c>
      <c r="F6" s="19">
        <f t="shared" si="3"/>
        <v>5</v>
      </c>
      <c r="G6" s="19">
        <f t="shared" si="3"/>
        <v>0</v>
      </c>
      <c r="H6" s="19" t="str">
        <f t="shared" si="3"/>
        <v>和歌山県　日高町</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53.62</v>
      </c>
      <c r="Q6" s="20">
        <f t="shared" si="3"/>
        <v>100</v>
      </c>
      <c r="R6" s="20">
        <f t="shared" si="3"/>
        <v>4310</v>
      </c>
      <c r="S6" s="20">
        <f t="shared" si="3"/>
        <v>7959</v>
      </c>
      <c r="T6" s="20">
        <f t="shared" si="3"/>
        <v>46.21</v>
      </c>
      <c r="U6" s="20">
        <f t="shared" si="3"/>
        <v>172.24</v>
      </c>
      <c r="V6" s="20">
        <f t="shared" si="3"/>
        <v>4251</v>
      </c>
      <c r="W6" s="20">
        <f t="shared" si="3"/>
        <v>0.87</v>
      </c>
      <c r="X6" s="20">
        <f t="shared" si="3"/>
        <v>4886.21</v>
      </c>
      <c r="Y6" s="21">
        <f>IF(Y7="",NA(),Y7)</f>
        <v>103.31</v>
      </c>
      <c r="Z6" s="21">
        <f t="shared" ref="Z6:AH6" si="4">IF(Z7="",NA(),Z7)</f>
        <v>102.92</v>
      </c>
      <c r="AA6" s="21">
        <f t="shared" si="4"/>
        <v>96.81</v>
      </c>
      <c r="AB6" s="21">
        <f t="shared" si="4"/>
        <v>98.2</v>
      </c>
      <c r="AC6" s="21">
        <f t="shared" si="4"/>
        <v>96.78</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982.29</v>
      </c>
      <c r="BL6" s="21">
        <f t="shared" si="7"/>
        <v>713.28</v>
      </c>
      <c r="BM6" s="21">
        <f t="shared" si="7"/>
        <v>826.83</v>
      </c>
      <c r="BN6" s="21">
        <f t="shared" si="7"/>
        <v>867.83</v>
      </c>
      <c r="BO6" s="21">
        <f t="shared" si="7"/>
        <v>791.76</v>
      </c>
      <c r="BP6" s="20" t="str">
        <f>IF(BP7="","",IF(BP7="-","【-】","【"&amp;SUBSTITUTE(TEXT(BP7,"#,##0.00"),"-","△")&amp;"】"))</f>
        <v>【786.37】</v>
      </c>
      <c r="BQ6" s="21">
        <f>IF(BQ7="",NA(),BQ7)</f>
        <v>71.95</v>
      </c>
      <c r="BR6" s="21">
        <f t="shared" ref="BR6:BZ6" si="8">IF(BR7="",NA(),BR7)</f>
        <v>73.209999999999994</v>
      </c>
      <c r="BS6" s="21">
        <f t="shared" si="8"/>
        <v>77.849999999999994</v>
      </c>
      <c r="BT6" s="21">
        <f t="shared" si="8"/>
        <v>77.42</v>
      </c>
      <c r="BU6" s="21">
        <f t="shared" si="8"/>
        <v>73.77</v>
      </c>
      <c r="BV6" s="21">
        <f t="shared" si="8"/>
        <v>41.25</v>
      </c>
      <c r="BW6" s="21">
        <f t="shared" si="8"/>
        <v>40.75</v>
      </c>
      <c r="BX6" s="21">
        <f t="shared" si="8"/>
        <v>57.31</v>
      </c>
      <c r="BY6" s="21">
        <f t="shared" si="8"/>
        <v>57.08</v>
      </c>
      <c r="BZ6" s="21">
        <f t="shared" si="8"/>
        <v>56.26</v>
      </c>
      <c r="CA6" s="20" t="str">
        <f>IF(CA7="","",IF(CA7="-","【-】","【"&amp;SUBSTITUTE(TEXT(CA7,"#,##0.00"),"-","△")&amp;"】"))</f>
        <v>【60.65】</v>
      </c>
      <c r="CB6" s="21">
        <f>IF(CB7="",NA(),CB7)</f>
        <v>299.95</v>
      </c>
      <c r="CC6" s="21">
        <f t="shared" ref="CC6:CK6" si="9">IF(CC7="",NA(),CC7)</f>
        <v>294.33999999999997</v>
      </c>
      <c r="CD6" s="21">
        <f t="shared" si="9"/>
        <v>276.77999999999997</v>
      </c>
      <c r="CE6" s="21">
        <f t="shared" si="9"/>
        <v>278.39</v>
      </c>
      <c r="CF6" s="21">
        <f t="shared" si="9"/>
        <v>292.12</v>
      </c>
      <c r="CG6" s="21">
        <f t="shared" si="9"/>
        <v>334.48</v>
      </c>
      <c r="CH6" s="21">
        <f t="shared" si="9"/>
        <v>311.70999999999998</v>
      </c>
      <c r="CI6" s="21">
        <f t="shared" si="9"/>
        <v>273.52</v>
      </c>
      <c r="CJ6" s="21">
        <f t="shared" si="9"/>
        <v>274.99</v>
      </c>
      <c r="CK6" s="21">
        <f t="shared" si="9"/>
        <v>282.08999999999997</v>
      </c>
      <c r="CL6" s="20" t="str">
        <f>IF(CL7="","",IF(CL7="-","【-】","【"&amp;SUBSTITUTE(TEXT(CL7,"#,##0.00"),"-","△")&amp;"】"))</f>
        <v>【256.97】</v>
      </c>
      <c r="CM6" s="21">
        <f>IF(CM7="",NA(),CM7)</f>
        <v>50.2</v>
      </c>
      <c r="CN6" s="21">
        <f t="shared" ref="CN6:CV6" si="10">IF(CN7="",NA(),CN7)</f>
        <v>51.08</v>
      </c>
      <c r="CO6" s="21">
        <f t="shared" si="10"/>
        <v>52.23</v>
      </c>
      <c r="CP6" s="21">
        <f t="shared" si="10"/>
        <v>54.39</v>
      </c>
      <c r="CQ6" s="21">
        <f t="shared" si="10"/>
        <v>54.39</v>
      </c>
      <c r="CR6" s="21">
        <f t="shared" si="10"/>
        <v>40.93</v>
      </c>
      <c r="CS6" s="21">
        <f t="shared" si="10"/>
        <v>43.38</v>
      </c>
      <c r="CT6" s="21">
        <f t="shared" si="10"/>
        <v>50.14</v>
      </c>
      <c r="CU6" s="21">
        <f t="shared" si="10"/>
        <v>54.83</v>
      </c>
      <c r="CV6" s="21">
        <f t="shared" si="10"/>
        <v>66.53</v>
      </c>
      <c r="CW6" s="20" t="str">
        <f>IF(CW7="","",IF(CW7="-","【-】","【"&amp;SUBSTITUTE(TEXT(CW7,"#,##0.00"),"-","△")&amp;"】"))</f>
        <v>【61.14】</v>
      </c>
      <c r="CX6" s="21">
        <f>IF(CX7="",NA(),CX7)</f>
        <v>63.44</v>
      </c>
      <c r="CY6" s="21">
        <f t="shared" ref="CY6:DG6" si="11">IF(CY7="",NA(),CY7)</f>
        <v>64.56</v>
      </c>
      <c r="CZ6" s="21">
        <f t="shared" si="11"/>
        <v>65.150000000000006</v>
      </c>
      <c r="DA6" s="21">
        <f t="shared" si="11"/>
        <v>63.79</v>
      </c>
      <c r="DB6" s="21">
        <f t="shared" si="11"/>
        <v>66.22</v>
      </c>
      <c r="DC6" s="21">
        <f t="shared" si="11"/>
        <v>62.73</v>
      </c>
      <c r="DD6" s="21">
        <f t="shared" si="11"/>
        <v>62.02</v>
      </c>
      <c r="DE6" s="21">
        <f t="shared" si="11"/>
        <v>84.98</v>
      </c>
      <c r="DF6" s="21">
        <f t="shared" si="11"/>
        <v>84.7</v>
      </c>
      <c r="DG6" s="21">
        <f t="shared" si="11"/>
        <v>84.67</v>
      </c>
      <c r="DH6" s="20" t="str">
        <f>IF(DH7="","",IF(DH7="-","【-】","【"&amp;SUBSTITUTE(TEXT(DH7,"#,##0.00"),"-","△")&amp;"】"))</f>
        <v>【86.91】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0">
        <f t="shared" si="14"/>
        <v>0</v>
      </c>
      <c r="EK6" s="21">
        <f t="shared" si="14"/>
        <v>0.04</v>
      </c>
      <c r="EL6" s="21">
        <f t="shared" si="14"/>
        <v>0.02</v>
      </c>
      <c r="EM6" s="21">
        <f t="shared" si="14"/>
        <v>0.25</v>
      </c>
      <c r="EN6" s="21">
        <f t="shared" si="14"/>
        <v>0.05</v>
      </c>
      <c r="EO6" s="20" t="str">
        <f>IF(EO7="","",IF(EO7="-","【-】","【"&amp;SUBSTITUTE(TEXT(EO7,"#,##0.00"),"-","△")&amp;"】"))</f>
        <v>【0.03】</v>
      </c>
    </row>
    <row r="7" spans="1:145" s="22" customFormat="1" x14ac:dyDescent="0.15">
      <c r="A7" s="14"/>
      <c r="B7" s="23">
        <v>2021</v>
      </c>
      <c r="C7" s="23">
        <v>303828</v>
      </c>
      <c r="D7" s="23">
        <v>47</v>
      </c>
      <c r="E7" s="23">
        <v>17</v>
      </c>
      <c r="F7" s="23">
        <v>5</v>
      </c>
      <c r="G7" s="23">
        <v>0</v>
      </c>
      <c r="H7" s="23" t="s">
        <v>98</v>
      </c>
      <c r="I7" s="23" t="s">
        <v>99</v>
      </c>
      <c r="J7" s="23" t="s">
        <v>100</v>
      </c>
      <c r="K7" s="23" t="s">
        <v>101</v>
      </c>
      <c r="L7" s="23" t="s">
        <v>102</v>
      </c>
      <c r="M7" s="23" t="s">
        <v>103</v>
      </c>
      <c r="N7" s="24" t="s">
        <v>104</v>
      </c>
      <c r="O7" s="24" t="s">
        <v>105</v>
      </c>
      <c r="P7" s="24">
        <v>53.62</v>
      </c>
      <c r="Q7" s="24">
        <v>100</v>
      </c>
      <c r="R7" s="24">
        <v>4310</v>
      </c>
      <c r="S7" s="24">
        <v>7959</v>
      </c>
      <c r="T7" s="24">
        <v>46.21</v>
      </c>
      <c r="U7" s="24">
        <v>172.24</v>
      </c>
      <c r="V7" s="24">
        <v>4251</v>
      </c>
      <c r="W7" s="24">
        <v>0.87</v>
      </c>
      <c r="X7" s="24">
        <v>4886.21</v>
      </c>
      <c r="Y7" s="24">
        <v>103.31</v>
      </c>
      <c r="Z7" s="24">
        <v>102.92</v>
      </c>
      <c r="AA7" s="24">
        <v>96.81</v>
      </c>
      <c r="AB7" s="24">
        <v>98.2</v>
      </c>
      <c r="AC7" s="24">
        <v>96.78</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982.29</v>
      </c>
      <c r="BL7" s="24">
        <v>713.28</v>
      </c>
      <c r="BM7" s="24">
        <v>826.83</v>
      </c>
      <c r="BN7" s="24">
        <v>867.83</v>
      </c>
      <c r="BO7" s="24">
        <v>791.76</v>
      </c>
      <c r="BP7" s="24">
        <v>786.37</v>
      </c>
      <c r="BQ7" s="24">
        <v>71.95</v>
      </c>
      <c r="BR7" s="24">
        <v>73.209999999999994</v>
      </c>
      <c r="BS7" s="24">
        <v>77.849999999999994</v>
      </c>
      <c r="BT7" s="24">
        <v>77.42</v>
      </c>
      <c r="BU7" s="24">
        <v>73.77</v>
      </c>
      <c r="BV7" s="24">
        <v>41.25</v>
      </c>
      <c r="BW7" s="24">
        <v>40.75</v>
      </c>
      <c r="BX7" s="24">
        <v>57.31</v>
      </c>
      <c r="BY7" s="24">
        <v>57.08</v>
      </c>
      <c r="BZ7" s="24">
        <v>56.26</v>
      </c>
      <c r="CA7" s="24">
        <v>60.65</v>
      </c>
      <c r="CB7" s="24">
        <v>299.95</v>
      </c>
      <c r="CC7" s="24">
        <v>294.33999999999997</v>
      </c>
      <c r="CD7" s="24">
        <v>276.77999999999997</v>
      </c>
      <c r="CE7" s="24">
        <v>278.39</v>
      </c>
      <c r="CF7" s="24">
        <v>292.12</v>
      </c>
      <c r="CG7" s="24">
        <v>334.48</v>
      </c>
      <c r="CH7" s="24">
        <v>311.70999999999998</v>
      </c>
      <c r="CI7" s="24">
        <v>273.52</v>
      </c>
      <c r="CJ7" s="24">
        <v>274.99</v>
      </c>
      <c r="CK7" s="24">
        <v>282.08999999999997</v>
      </c>
      <c r="CL7" s="24">
        <v>256.97000000000003</v>
      </c>
      <c r="CM7" s="24">
        <v>50.2</v>
      </c>
      <c r="CN7" s="24">
        <v>51.08</v>
      </c>
      <c r="CO7" s="24">
        <v>52.23</v>
      </c>
      <c r="CP7" s="24">
        <v>54.39</v>
      </c>
      <c r="CQ7" s="24">
        <v>54.39</v>
      </c>
      <c r="CR7" s="24">
        <v>40.93</v>
      </c>
      <c r="CS7" s="24">
        <v>43.38</v>
      </c>
      <c r="CT7" s="24">
        <v>50.14</v>
      </c>
      <c r="CU7" s="24">
        <v>54.83</v>
      </c>
      <c r="CV7" s="24">
        <v>66.53</v>
      </c>
      <c r="CW7" s="24">
        <v>61.14</v>
      </c>
      <c r="CX7" s="24">
        <v>63.44</v>
      </c>
      <c r="CY7" s="24">
        <v>64.56</v>
      </c>
      <c r="CZ7" s="24">
        <v>65.150000000000006</v>
      </c>
      <c r="DA7" s="24">
        <v>63.79</v>
      </c>
      <c r="DB7" s="24">
        <v>66.22</v>
      </c>
      <c r="DC7" s="24">
        <v>62.73</v>
      </c>
      <c r="DD7" s="24">
        <v>62.02</v>
      </c>
      <c r="DE7" s="24">
        <v>84.98</v>
      </c>
      <c r="DF7" s="24">
        <v>84.7</v>
      </c>
      <c r="DG7" s="24">
        <v>84.67</v>
      </c>
      <c r="DH7" s="24">
        <v>86.91</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v>
      </c>
      <c r="EK7" s="24">
        <v>0.04</v>
      </c>
      <c r="EL7" s="24">
        <v>0.02</v>
      </c>
      <c r="EM7" s="24">
        <v>0.25</v>
      </c>
      <c r="EN7" s="24">
        <v>0.05</v>
      </c>
      <c r="EO7" s="24">
        <v>0.03</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111</v>
      </c>
    </row>
    <row r="12" spans="1:145" x14ac:dyDescent="0.15">
      <c r="B12">
        <v>1</v>
      </c>
      <c r="C12">
        <v>1</v>
      </c>
      <c r="D12">
        <v>1</v>
      </c>
      <c r="E12">
        <v>2</v>
      </c>
      <c r="F12">
        <v>3</v>
      </c>
      <c r="G12" t="s">
        <v>112</v>
      </c>
    </row>
    <row r="13" spans="1:145" x14ac:dyDescent="0.15">
      <c r="B13" t="s">
        <v>113</v>
      </c>
      <c r="C13" t="s">
        <v>113</v>
      </c>
      <c r="D13" t="s">
        <v>114</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2023-02-01T07:57:51Z</cp:lastPrinted>
  <dcterms:created xsi:type="dcterms:W3CDTF">2022-12-01T01:59:03Z</dcterms:created>
  <dcterms:modified xsi:type="dcterms:W3CDTF">2023-02-01T08:00:29Z</dcterms:modified>
  <cp:category/>
</cp:coreProperties>
</file>