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 r="B8" i="4"/>
  <c r="C10" i="5" l="1"/>
  <c r="D10" i="5"/>
  <c r="E10" i="5"/>
  <c r="B10" i="5"/>
</calcChain>
</file>

<file path=xl/sharedStrings.xml><?xml version="1.0" encoding="utf-8"?>
<sst xmlns="http://schemas.openxmlformats.org/spreadsheetml/2006/main" count="240" uniqueCount="126">
  <si>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</si>
  <si>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</si>
  <si>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</si>
  <si>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</si>
  <si>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</si>
  <si>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</si>
  <si>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</si>
  <si>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</si>
  <si>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</si>
  <si>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</si>
  <si>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</si>
  <si>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</si>
  <si>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</si>
  <si>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</si>
  <si>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</si>
  <si>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</si>
  <si>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</si>
  <si>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</si>
  <si>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</si>
  <si>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</si>
  <si>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</si>
  <si>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</si>
  <si>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</si>
  <si>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</si>
  <si>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</si>
  <si>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</si>
  <si>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</si>
  <si>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</si>
  <si>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</si>
  <si>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</si>
  <si>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</si>
  <si>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</si>
  <si>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</si>
  <si>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</si>
  <si>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</si>
  <si>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</si>
  <si>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</si>
  <si>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</si>
  <si>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</si>
  <si>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</si>
  <si>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</si>
  <si>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</si>
  <si>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</si>
  <si>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</si>
  <si>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</si>
  <si>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</si>
  <si>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</si>
  <si>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</si>
  <si>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</si>
  <si>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</si>
  <si>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</si>
  <si>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</si>
  <si>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</si>
  <si>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</si>
  <si>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</si>
  <si>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</si>
  <si>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</si>
  <si>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</si>
  <si>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</si>
  <si>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</si>
  <si>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</si>
  <si>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</si>
  <si>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</si>
  <si>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</si>
  <si>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</si>
  <si>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</si>
  <si>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</si>
  <si>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</si>
  <si>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</si>
  <si>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</si>
  <si>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</si>
  <si>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</si>
  <si>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</si>
  <si>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</si>
  <si>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</si>
  <si>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</si>
  <si>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</si>
  <si>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</si>
  <si>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</si>
  <si>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</si>
  <si>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</si>
  <si>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</si>
  <si>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</si>
  <si>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</si>
  <si>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</si>
  <si>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</si>
  <si>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</si>
  <si>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</si>
  <si>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</si>
  <si>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</si>
  <si>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</si>
  <si>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</si>
  <si>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</si>
  <si>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</si>
  <si>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</si>
  <si>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</si>
  <si>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</si>
  <si>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</si>
  <si>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</si>
  <si>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</si>
  <si>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</si>
  <si>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</si>
  <si>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</si>
  <si>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</si>
  <si>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</si>
  <si>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</si>
  <si>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</si>
  <si>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</si>
  <si>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</si>
  <si>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</si>
  <si>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和歌山県　日高町</t>
  </si>
  <si>
    <t>法非適用</t>
  </si>
  <si>
    <t>下水道事業</t>
  </si>
  <si>
    <t>漁業集落排水</t>
  </si>
  <si>
    <t>H2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</si>
  <si>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</si>
  <si>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</si>
  <si>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</si>
  <si>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</si>
  <si>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</si>
  <si>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</si>
  <si>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</si>
  <si>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</si>
  <si>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⑤経費回収率が１００％未満であり、汚水処理に係る費用が使用料で賄えない状態が続いている。現状では施設の老朽化は進んでいないものの、将来的には維持費や更新費用が増加することが見込まれることから、今後は財政計画を見直し、適正な使用料収入の確保と、汚水処理費の削減により健全な経営体質を目指すことが必要である。</t>
    <rPh sb="2" eb="4">
      <t>ケイヒ</t>
    </rPh>
    <rPh sb="4" eb="7">
      <t>カイシュウリツ</t>
    </rPh>
    <rPh sb="12" eb="14">
      <t>ミマン</t>
    </rPh>
    <rPh sb="18" eb="20">
      <t>オスイ</t>
    </rPh>
    <rPh sb="20" eb="22">
      <t>ショリ</t>
    </rPh>
    <rPh sb="23" eb="24">
      <t>カカ</t>
    </rPh>
    <rPh sb="25" eb="27">
      <t>ヒヨウ</t>
    </rPh>
    <rPh sb="28" eb="31">
      <t>シヨウリョウ</t>
    </rPh>
    <rPh sb="32" eb="33">
      <t>マカナ</t>
    </rPh>
    <rPh sb="36" eb="38">
      <t>ジョウタイ</t>
    </rPh>
    <rPh sb="39" eb="40">
      <t>ツヅ</t>
    </rPh>
    <rPh sb="45" eb="47">
      <t>ゲンジョウ</t>
    </rPh>
    <rPh sb="49" eb="51">
      <t>シセツ</t>
    </rPh>
    <rPh sb="52" eb="55">
      <t>ロウキュウカ</t>
    </rPh>
    <rPh sb="56" eb="57">
      <t>スス</t>
    </rPh>
    <rPh sb="66" eb="69">
      <t>ショウライテキ</t>
    </rPh>
    <rPh sb="71" eb="74">
      <t>イジヒ</t>
    </rPh>
    <rPh sb="75" eb="77">
      <t>コウシン</t>
    </rPh>
    <rPh sb="77" eb="79">
      <t>ヒヨウ</t>
    </rPh>
    <rPh sb="80" eb="82">
      <t>ゾウカ</t>
    </rPh>
    <rPh sb="87" eb="89">
      <t>ミコ</t>
    </rPh>
    <rPh sb="97" eb="99">
      <t>コンゴ</t>
    </rPh>
    <rPh sb="100" eb="102">
      <t>ザイセイ</t>
    </rPh>
    <rPh sb="102" eb="104">
      <t>ケイカク</t>
    </rPh>
    <rPh sb="105" eb="107">
      <t>ミナオ</t>
    </rPh>
    <rPh sb="109" eb="111">
      <t>テキセイ</t>
    </rPh>
    <rPh sb="112" eb="115">
      <t>シヨウリョウ</t>
    </rPh>
    <rPh sb="115" eb="117">
      <t>シュウニュウ</t>
    </rPh>
    <rPh sb="118" eb="120">
      <t>カクホ</t>
    </rPh>
    <rPh sb="122" eb="124">
      <t>オスイ</t>
    </rPh>
    <rPh sb="124" eb="127">
      <t>ショリヒ</t>
    </rPh>
    <rPh sb="128" eb="130">
      <t>サクゲン</t>
    </rPh>
    <rPh sb="133" eb="135">
      <t>ケンゼン</t>
    </rPh>
    <rPh sb="136" eb="138">
      <t>ケイエイ</t>
    </rPh>
    <rPh sb="138" eb="140">
      <t>タイシツ</t>
    </rPh>
    <rPh sb="141" eb="143">
      <t>メザ</t>
    </rPh>
    <rPh sb="147" eb="149">
      <t>ヒツヨウ</t>
    </rPh>
    <phoneticPr fontId="4"/>
  </si>
  <si>
    <t>　供用開始から１４年が経過し、まだ老朽化には至っていないものの、今後、維持費や更新費用が増加していくことが予想されるため、機能診断を行い保全計画を策定し、将来の費用を見込んだ経営努力が必要である。</t>
    <rPh sb="1" eb="5">
      <t>キョウヨウカイシ</t>
    </rPh>
    <rPh sb="9" eb="10">
      <t>ネン</t>
    </rPh>
    <rPh sb="11" eb="13">
      <t>ケイカ</t>
    </rPh>
    <rPh sb="17" eb="20">
      <t>ロウキュウカ</t>
    </rPh>
    <rPh sb="22" eb="23">
      <t>イタ</t>
    </rPh>
    <rPh sb="32" eb="34">
      <t>コンゴ</t>
    </rPh>
    <rPh sb="35" eb="38">
      <t>イジヒ</t>
    </rPh>
    <rPh sb="39" eb="41">
      <t>コウシン</t>
    </rPh>
    <rPh sb="41" eb="43">
      <t>ヒヨウ</t>
    </rPh>
    <rPh sb="44" eb="46">
      <t>ゾウカ</t>
    </rPh>
    <rPh sb="53" eb="55">
      <t>ヨソウ</t>
    </rPh>
    <rPh sb="61" eb="63">
      <t>キノウ</t>
    </rPh>
    <rPh sb="63" eb="65">
      <t>シンダン</t>
    </rPh>
    <rPh sb="66" eb="67">
      <t>オコナ</t>
    </rPh>
    <rPh sb="68" eb="70">
      <t>ホゼン</t>
    </rPh>
    <rPh sb="70" eb="72">
      <t>ケイカク</t>
    </rPh>
    <rPh sb="73" eb="75">
      <t>サクテイ</t>
    </rPh>
    <rPh sb="77" eb="79">
      <t>ショウライ</t>
    </rPh>
    <rPh sb="80" eb="82">
      <t>ヒヨウ</t>
    </rPh>
    <rPh sb="83" eb="85">
      <t>ミコ</t>
    </rPh>
    <rPh sb="87" eb="89">
      <t>ケイエイ</t>
    </rPh>
    <rPh sb="89" eb="91">
      <t>ドリョク</t>
    </rPh>
    <rPh sb="92" eb="94">
      <t>ヒツヨウ</t>
    </rPh>
    <phoneticPr fontId="4"/>
  </si>
  <si>
    <t>　供用開始から１４年が経過し、④収入に対する企業債残高は低下傾向にあり、①収益的収支比率は前年度と比較して増加しており、長期的に見ても改善傾向にあるものの１００％未満となっている。また、⑦施設利用率は類似団体を上回っているものの、⑥汚水処理原価は、長期的に見ると増加傾向にあり⑧水洗化率の向上やコスト削減など一層の経営改善を図っていくことが必要である。</t>
    <rPh sb="1" eb="5">
      <t>キョウヨウカイシ</t>
    </rPh>
    <rPh sb="9" eb="10">
      <t>ネン</t>
    </rPh>
    <rPh sb="11" eb="13">
      <t>ケイカ</t>
    </rPh>
    <rPh sb="16" eb="18">
      <t>シュウニュウ</t>
    </rPh>
    <rPh sb="19" eb="20">
      <t>タイ</t>
    </rPh>
    <rPh sb="22" eb="25">
      <t>キギョウサイ</t>
    </rPh>
    <rPh sb="25" eb="27">
      <t>ザンダカ</t>
    </rPh>
    <rPh sb="28" eb="30">
      <t>テイカ</t>
    </rPh>
    <rPh sb="30" eb="32">
      <t>ケイコウ</t>
    </rPh>
    <rPh sb="37" eb="40">
      <t>シュウエキテキ</t>
    </rPh>
    <rPh sb="40" eb="42">
      <t>シュウシ</t>
    </rPh>
    <rPh sb="42" eb="44">
      <t>ヒリツ</t>
    </rPh>
    <rPh sb="45" eb="48">
      <t>ゼンネンド</t>
    </rPh>
    <rPh sb="49" eb="51">
      <t>ヒカク</t>
    </rPh>
    <rPh sb="53" eb="55">
      <t>ゾウカ</t>
    </rPh>
    <rPh sb="60" eb="63">
      <t>チョウキテキ</t>
    </rPh>
    <rPh sb="64" eb="65">
      <t>ミ</t>
    </rPh>
    <rPh sb="67" eb="69">
      <t>カイゼン</t>
    </rPh>
    <rPh sb="69" eb="71">
      <t>ケイコウ</t>
    </rPh>
    <rPh sb="81" eb="83">
      <t>ミマン</t>
    </rPh>
    <rPh sb="94" eb="96">
      <t>シセツ</t>
    </rPh>
    <rPh sb="96" eb="99">
      <t>リヨウリツ</t>
    </rPh>
    <rPh sb="100" eb="102">
      <t>ルイジ</t>
    </rPh>
    <rPh sb="102" eb="104">
      <t>ダンタイ</t>
    </rPh>
    <rPh sb="105" eb="107">
      <t>ウワマワ</t>
    </rPh>
    <rPh sb="116" eb="118">
      <t>オスイ</t>
    </rPh>
    <rPh sb="118" eb="120">
      <t>ショリ</t>
    </rPh>
    <rPh sb="120" eb="122">
      <t>ゲンカ</t>
    </rPh>
    <rPh sb="124" eb="127">
      <t>チョウキテキ</t>
    </rPh>
    <rPh sb="128" eb="129">
      <t>ミ</t>
    </rPh>
    <rPh sb="131" eb="133">
      <t>ゾウカ</t>
    </rPh>
    <rPh sb="133" eb="135">
      <t>ケイコウ</t>
    </rPh>
    <rPh sb="139" eb="142">
      <t>スイセンカ</t>
    </rPh>
    <rPh sb="142" eb="143">
      <t>リツ</t>
    </rPh>
    <rPh sb="144" eb="146">
      <t>コウジョウ</t>
    </rPh>
    <rPh sb="150" eb="152">
      <t>サクゲン</t>
    </rPh>
    <rPh sb="154" eb="156">
      <t>イッソウ</t>
    </rPh>
    <rPh sb="157" eb="159">
      <t>ケイエイ</t>
    </rPh>
    <rPh sb="159" eb="161">
      <t>カイゼン</t>
    </rPh>
    <rPh sb="162" eb="163">
      <t>ハカ</t>
    </rPh>
    <rPh sb="170" eb="172">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</si>
</sst>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23456128"/>
        <c:axId val="123638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0.36</c:v>
                </c:pt>
                <c:pt idx="1">
                  <c:v>0.25</c:v>
                </c:pt>
                <c:pt idx="2">
                  <c:v>0.31</c:v>
                </c:pt>
                <c:pt idx="3">
                  <c:v>0.18</c:v>
                </c:pt>
                <c:pt idx="4">
                  <c:v>0.01</c:v>
                </c:pt>
              </c:numCache>
            </c:numRef>
          </c:val>
          <c:smooth val="0"/>
        </c:ser>
        <c:dLbls>
          <c:showLegendKey val="0"/>
          <c:showVal val="0"/>
          <c:showCatName val="0"/>
          <c:showSerName val="0"/>
          <c:showPercent val="0"/>
          <c:showBubbleSize val="0"/>
        </c:dLbls>
        <c:marker val="1"/>
        <c:smooth val="0"/>
        <c:axId val="123456128"/>
        <c:axId val="123638528"/>
      </c:lineChart>
      <c:dateAx>
        <c:axId val="123456128"/>
        <c:scaling>
          <c:orientation val="minMax"/>
        </c:scaling>
        <c:delete val="1"/>
        <c:axPos val="b"/>
        <c:numFmt formatCode="ge" sourceLinked="1"/>
        <c:majorTickMark val="none"/>
        <c:minorTickMark val="none"/>
        <c:tickLblPos val="none"/>
        <c:crossAx val="123638528"/>
        <c:crosses val="autoZero"/>
        <c:auto val="1"/>
        <c:lblOffset val="100"/>
        <c:baseTimeUnit val="years"/>
      </c:dateAx>
      <c:valAx>
        <c:axId val="123638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3456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73.400000000000006</c:v>
                </c:pt>
                <c:pt idx="1">
                  <c:v>73.150000000000006</c:v>
                </c:pt>
                <c:pt idx="2">
                  <c:v>51.97</c:v>
                </c:pt>
                <c:pt idx="3">
                  <c:v>46.18</c:v>
                </c:pt>
                <c:pt idx="4">
                  <c:v>42.73</c:v>
                </c:pt>
              </c:numCache>
            </c:numRef>
          </c:val>
        </c:ser>
        <c:dLbls>
          <c:showLegendKey val="0"/>
          <c:showVal val="0"/>
          <c:showCatName val="0"/>
          <c:showSerName val="0"/>
          <c:showPercent val="0"/>
          <c:showBubbleSize val="0"/>
        </c:dLbls>
        <c:gapWidth val="150"/>
        <c:axId val="133103616"/>
        <c:axId val="133104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33.81</c:v>
                </c:pt>
                <c:pt idx="1">
                  <c:v>31.37</c:v>
                </c:pt>
                <c:pt idx="2">
                  <c:v>29.86</c:v>
                </c:pt>
                <c:pt idx="3">
                  <c:v>35.64</c:v>
                </c:pt>
                <c:pt idx="4">
                  <c:v>33.729999999999997</c:v>
                </c:pt>
              </c:numCache>
            </c:numRef>
          </c:val>
          <c:smooth val="0"/>
        </c:ser>
        <c:dLbls>
          <c:showLegendKey val="0"/>
          <c:showVal val="0"/>
          <c:showCatName val="0"/>
          <c:showSerName val="0"/>
          <c:showPercent val="0"/>
          <c:showBubbleSize val="0"/>
        </c:dLbls>
        <c:marker val="1"/>
        <c:smooth val="0"/>
        <c:axId val="133103616"/>
        <c:axId val="133104768"/>
      </c:lineChart>
      <c:dateAx>
        <c:axId val="133103616"/>
        <c:scaling>
          <c:orientation val="minMax"/>
        </c:scaling>
        <c:delete val="1"/>
        <c:axPos val="b"/>
        <c:numFmt formatCode="ge" sourceLinked="1"/>
        <c:majorTickMark val="none"/>
        <c:minorTickMark val="none"/>
        <c:tickLblPos val="none"/>
        <c:crossAx val="133104768"/>
        <c:crosses val="autoZero"/>
        <c:auto val="1"/>
        <c:lblOffset val="100"/>
        <c:baseTimeUnit val="years"/>
      </c:dateAx>
      <c:valAx>
        <c:axId val="133104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3103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92.07</c:v>
                </c:pt>
                <c:pt idx="1">
                  <c:v>93.23</c:v>
                </c:pt>
                <c:pt idx="2">
                  <c:v>94.39</c:v>
                </c:pt>
                <c:pt idx="3">
                  <c:v>96.92</c:v>
                </c:pt>
                <c:pt idx="4">
                  <c:v>98.35</c:v>
                </c:pt>
              </c:numCache>
            </c:numRef>
          </c:val>
        </c:ser>
        <c:dLbls>
          <c:showLegendKey val="0"/>
          <c:showVal val="0"/>
          <c:showCatName val="0"/>
          <c:showSerName val="0"/>
          <c:showPercent val="0"/>
          <c:showBubbleSize val="0"/>
        </c:dLbls>
        <c:gapWidth val="150"/>
        <c:axId val="133139072"/>
        <c:axId val="133145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68.7</c:v>
                </c:pt>
                <c:pt idx="1">
                  <c:v>67.38</c:v>
                </c:pt>
                <c:pt idx="2">
                  <c:v>65.95</c:v>
                </c:pt>
                <c:pt idx="3">
                  <c:v>82.92</c:v>
                </c:pt>
                <c:pt idx="4">
                  <c:v>79.989999999999995</c:v>
                </c:pt>
              </c:numCache>
            </c:numRef>
          </c:val>
          <c:smooth val="0"/>
        </c:ser>
        <c:dLbls>
          <c:showLegendKey val="0"/>
          <c:showVal val="0"/>
          <c:showCatName val="0"/>
          <c:showSerName val="0"/>
          <c:showPercent val="0"/>
          <c:showBubbleSize val="0"/>
        </c:dLbls>
        <c:marker val="1"/>
        <c:smooth val="0"/>
        <c:axId val="133139072"/>
        <c:axId val="133145344"/>
      </c:lineChart>
      <c:dateAx>
        <c:axId val="133139072"/>
        <c:scaling>
          <c:orientation val="minMax"/>
        </c:scaling>
        <c:delete val="1"/>
        <c:axPos val="b"/>
        <c:numFmt formatCode="ge" sourceLinked="1"/>
        <c:majorTickMark val="none"/>
        <c:minorTickMark val="none"/>
        <c:tickLblPos val="none"/>
        <c:crossAx val="133145344"/>
        <c:crosses val="autoZero"/>
        <c:auto val="1"/>
        <c:lblOffset val="100"/>
        <c:baseTimeUnit val="years"/>
      </c:dateAx>
      <c:valAx>
        <c:axId val="133145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3139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89.86</c:v>
                </c:pt>
                <c:pt idx="1">
                  <c:v>89.42</c:v>
                </c:pt>
                <c:pt idx="2">
                  <c:v>97.17</c:v>
                </c:pt>
                <c:pt idx="3">
                  <c:v>90.9</c:v>
                </c:pt>
                <c:pt idx="4">
                  <c:v>93.89</c:v>
                </c:pt>
              </c:numCache>
            </c:numRef>
          </c:val>
        </c:ser>
        <c:dLbls>
          <c:showLegendKey val="0"/>
          <c:showVal val="0"/>
          <c:showCatName val="0"/>
          <c:showSerName val="0"/>
          <c:showPercent val="0"/>
          <c:showBubbleSize val="0"/>
        </c:dLbls>
        <c:gapWidth val="150"/>
        <c:axId val="123656448"/>
        <c:axId val="131686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3656448"/>
        <c:axId val="131686784"/>
      </c:lineChart>
      <c:dateAx>
        <c:axId val="123656448"/>
        <c:scaling>
          <c:orientation val="minMax"/>
        </c:scaling>
        <c:delete val="1"/>
        <c:axPos val="b"/>
        <c:numFmt formatCode="ge" sourceLinked="1"/>
        <c:majorTickMark val="none"/>
        <c:minorTickMark val="none"/>
        <c:tickLblPos val="none"/>
        <c:crossAx val="131686784"/>
        <c:crosses val="autoZero"/>
        <c:auto val="1"/>
        <c:lblOffset val="100"/>
        <c:baseTimeUnit val="years"/>
      </c:dateAx>
      <c:valAx>
        <c:axId val="131686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3656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31712896"/>
        <c:axId val="131723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1712896"/>
        <c:axId val="131723264"/>
      </c:lineChart>
      <c:dateAx>
        <c:axId val="131712896"/>
        <c:scaling>
          <c:orientation val="minMax"/>
        </c:scaling>
        <c:delete val="1"/>
        <c:axPos val="b"/>
        <c:numFmt formatCode="ge" sourceLinked="1"/>
        <c:majorTickMark val="none"/>
        <c:minorTickMark val="none"/>
        <c:tickLblPos val="none"/>
        <c:crossAx val="131723264"/>
        <c:crosses val="autoZero"/>
        <c:auto val="1"/>
        <c:lblOffset val="100"/>
        <c:baseTimeUnit val="years"/>
      </c:dateAx>
      <c:valAx>
        <c:axId val="131723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1712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31745280"/>
        <c:axId val="131747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1745280"/>
        <c:axId val="131747200"/>
      </c:lineChart>
      <c:dateAx>
        <c:axId val="131745280"/>
        <c:scaling>
          <c:orientation val="minMax"/>
        </c:scaling>
        <c:delete val="1"/>
        <c:axPos val="b"/>
        <c:numFmt formatCode="ge" sourceLinked="1"/>
        <c:majorTickMark val="none"/>
        <c:minorTickMark val="none"/>
        <c:tickLblPos val="none"/>
        <c:crossAx val="131747200"/>
        <c:crosses val="autoZero"/>
        <c:auto val="1"/>
        <c:lblOffset val="100"/>
        <c:baseTimeUnit val="years"/>
      </c:dateAx>
      <c:valAx>
        <c:axId val="131747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1745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31787776"/>
        <c:axId val="132977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1787776"/>
        <c:axId val="132977792"/>
      </c:lineChart>
      <c:dateAx>
        <c:axId val="131787776"/>
        <c:scaling>
          <c:orientation val="minMax"/>
        </c:scaling>
        <c:delete val="1"/>
        <c:axPos val="b"/>
        <c:numFmt formatCode="ge" sourceLinked="1"/>
        <c:majorTickMark val="none"/>
        <c:minorTickMark val="none"/>
        <c:tickLblPos val="none"/>
        <c:crossAx val="132977792"/>
        <c:crosses val="autoZero"/>
        <c:auto val="1"/>
        <c:lblOffset val="100"/>
        <c:baseTimeUnit val="years"/>
      </c:dateAx>
      <c:valAx>
        <c:axId val="132977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1787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32996096"/>
        <c:axId val="133006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2996096"/>
        <c:axId val="133006464"/>
      </c:lineChart>
      <c:dateAx>
        <c:axId val="132996096"/>
        <c:scaling>
          <c:orientation val="minMax"/>
        </c:scaling>
        <c:delete val="1"/>
        <c:axPos val="b"/>
        <c:numFmt formatCode="ge" sourceLinked="1"/>
        <c:majorTickMark val="none"/>
        <c:minorTickMark val="none"/>
        <c:tickLblPos val="none"/>
        <c:crossAx val="133006464"/>
        <c:crosses val="autoZero"/>
        <c:auto val="1"/>
        <c:lblOffset val="100"/>
        <c:baseTimeUnit val="years"/>
      </c:dateAx>
      <c:valAx>
        <c:axId val="133006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996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999.56</c:v>
                </c:pt>
                <c:pt idx="1">
                  <c:v>964.23</c:v>
                </c:pt>
                <c:pt idx="2">
                  <c:v>863.64</c:v>
                </c:pt>
                <c:pt idx="3">
                  <c:v>757.57</c:v>
                </c:pt>
                <c:pt idx="4">
                  <c:v>615.79999999999995</c:v>
                </c:pt>
              </c:numCache>
            </c:numRef>
          </c:val>
        </c:ser>
        <c:dLbls>
          <c:showLegendKey val="0"/>
          <c:showVal val="0"/>
          <c:showCatName val="0"/>
          <c:showSerName val="0"/>
          <c:showPercent val="0"/>
          <c:showBubbleSize val="0"/>
        </c:dLbls>
        <c:gapWidth val="150"/>
        <c:axId val="133372544"/>
        <c:axId val="133374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1665.33</c:v>
                </c:pt>
                <c:pt idx="1">
                  <c:v>1716.47</c:v>
                </c:pt>
                <c:pt idx="2">
                  <c:v>1741.94</c:v>
                </c:pt>
                <c:pt idx="3">
                  <c:v>1029.24</c:v>
                </c:pt>
                <c:pt idx="4">
                  <c:v>1063.93</c:v>
                </c:pt>
              </c:numCache>
            </c:numRef>
          </c:val>
          <c:smooth val="0"/>
        </c:ser>
        <c:dLbls>
          <c:showLegendKey val="0"/>
          <c:showVal val="0"/>
          <c:showCatName val="0"/>
          <c:showSerName val="0"/>
          <c:showPercent val="0"/>
          <c:showBubbleSize val="0"/>
        </c:dLbls>
        <c:marker val="1"/>
        <c:smooth val="0"/>
        <c:axId val="133372544"/>
        <c:axId val="133374720"/>
      </c:lineChart>
      <c:dateAx>
        <c:axId val="133372544"/>
        <c:scaling>
          <c:orientation val="minMax"/>
        </c:scaling>
        <c:delete val="1"/>
        <c:axPos val="b"/>
        <c:numFmt formatCode="ge" sourceLinked="1"/>
        <c:majorTickMark val="none"/>
        <c:minorTickMark val="none"/>
        <c:tickLblPos val="none"/>
        <c:crossAx val="133374720"/>
        <c:crosses val="autoZero"/>
        <c:auto val="1"/>
        <c:lblOffset val="100"/>
        <c:baseTimeUnit val="years"/>
      </c:dateAx>
      <c:valAx>
        <c:axId val="133374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3372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44.59</c:v>
                </c:pt>
                <c:pt idx="1">
                  <c:v>43.9</c:v>
                </c:pt>
                <c:pt idx="2">
                  <c:v>40.81</c:v>
                </c:pt>
                <c:pt idx="3">
                  <c:v>42.31</c:v>
                </c:pt>
                <c:pt idx="4">
                  <c:v>41.34</c:v>
                </c:pt>
              </c:numCache>
            </c:numRef>
          </c:val>
        </c:ser>
        <c:dLbls>
          <c:showLegendKey val="0"/>
          <c:showVal val="0"/>
          <c:showCatName val="0"/>
          <c:showSerName val="0"/>
          <c:showPercent val="0"/>
          <c:showBubbleSize val="0"/>
        </c:dLbls>
        <c:gapWidth val="150"/>
        <c:axId val="133411584"/>
        <c:axId val="133413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37.92</c:v>
                </c:pt>
                <c:pt idx="1">
                  <c:v>35.049999999999997</c:v>
                </c:pt>
                <c:pt idx="2">
                  <c:v>33.86</c:v>
                </c:pt>
                <c:pt idx="3">
                  <c:v>43.13</c:v>
                </c:pt>
                <c:pt idx="4">
                  <c:v>46.26</c:v>
                </c:pt>
              </c:numCache>
            </c:numRef>
          </c:val>
          <c:smooth val="0"/>
        </c:ser>
        <c:dLbls>
          <c:showLegendKey val="0"/>
          <c:showVal val="0"/>
          <c:showCatName val="0"/>
          <c:showSerName val="0"/>
          <c:showPercent val="0"/>
          <c:showBubbleSize val="0"/>
        </c:dLbls>
        <c:marker val="1"/>
        <c:smooth val="0"/>
        <c:axId val="133411584"/>
        <c:axId val="133413504"/>
      </c:lineChart>
      <c:dateAx>
        <c:axId val="133411584"/>
        <c:scaling>
          <c:orientation val="minMax"/>
        </c:scaling>
        <c:delete val="1"/>
        <c:axPos val="b"/>
        <c:numFmt formatCode="ge" sourceLinked="1"/>
        <c:majorTickMark val="none"/>
        <c:minorTickMark val="none"/>
        <c:tickLblPos val="none"/>
        <c:crossAx val="133413504"/>
        <c:crosses val="autoZero"/>
        <c:auto val="1"/>
        <c:lblOffset val="100"/>
        <c:baseTimeUnit val="years"/>
      </c:dateAx>
      <c:valAx>
        <c:axId val="133413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3411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470.18</c:v>
                </c:pt>
                <c:pt idx="1">
                  <c:v>479.53</c:v>
                </c:pt>
                <c:pt idx="2">
                  <c:v>527.79</c:v>
                </c:pt>
                <c:pt idx="3">
                  <c:v>509.46</c:v>
                </c:pt>
                <c:pt idx="4">
                  <c:v>516.03</c:v>
                </c:pt>
              </c:numCache>
            </c:numRef>
          </c:val>
        </c:ser>
        <c:dLbls>
          <c:showLegendKey val="0"/>
          <c:showVal val="0"/>
          <c:showCatName val="0"/>
          <c:showSerName val="0"/>
          <c:showPercent val="0"/>
          <c:showBubbleSize val="0"/>
        </c:dLbls>
        <c:gapWidth val="150"/>
        <c:axId val="133198208"/>
        <c:axId val="133199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438.71</c:v>
                </c:pt>
                <c:pt idx="1">
                  <c:v>463.38</c:v>
                </c:pt>
                <c:pt idx="2">
                  <c:v>510.15</c:v>
                </c:pt>
                <c:pt idx="3">
                  <c:v>392.03</c:v>
                </c:pt>
                <c:pt idx="4">
                  <c:v>376.4</c:v>
                </c:pt>
              </c:numCache>
            </c:numRef>
          </c:val>
          <c:smooth val="0"/>
        </c:ser>
        <c:dLbls>
          <c:showLegendKey val="0"/>
          <c:showVal val="0"/>
          <c:showCatName val="0"/>
          <c:showSerName val="0"/>
          <c:showPercent val="0"/>
          <c:showBubbleSize val="0"/>
        </c:dLbls>
        <c:marker val="1"/>
        <c:smooth val="0"/>
        <c:axId val="133198208"/>
        <c:axId val="133199744"/>
      </c:lineChart>
      <c:dateAx>
        <c:axId val="133198208"/>
        <c:scaling>
          <c:orientation val="minMax"/>
        </c:scaling>
        <c:delete val="1"/>
        <c:axPos val="b"/>
        <c:numFmt formatCode="ge" sourceLinked="1"/>
        <c:majorTickMark val="none"/>
        <c:minorTickMark val="none"/>
        <c:tickLblPos val="none"/>
        <c:crossAx val="133199744"/>
        <c:crosses val="autoZero"/>
        <c:auto val="1"/>
        <c:lblOffset val="100"/>
        <c:baseTimeUnit val="years"/>
      </c:dateAx>
      <c:valAx>
        <c:axId val="133199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3198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【985.48】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【377.04】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【45.38】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P8" sqref="P8:V8"/>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75" t="str">
        <f>データ!H6</f>
        <v>和歌山県　日高町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c r="A8" s="2"/>
      <c r="B8" s="72" t="str">
        <f>データ!I6</f>
        <v>法非適用</v>
      </c>
      <c r="C8" s="72"/>
      <c r="D8" s="72"/>
      <c r="E8" s="72"/>
      <c r="F8" s="72"/>
      <c r="G8" s="72"/>
      <c r="H8" s="72"/>
      <c r="I8" s="72" t="str">
        <f>データ!J6</f>
        <v>下水道事業</v>
      </c>
      <c r="J8" s="72"/>
      <c r="K8" s="72"/>
      <c r="L8" s="72"/>
      <c r="M8" s="72"/>
      <c r="N8" s="72"/>
      <c r="O8" s="72"/>
      <c r="P8" s="72" t="str">
        <f>データ!K6</f>
        <v>漁業集落排水</v>
      </c>
      <c r="Q8" s="72"/>
      <c r="R8" s="72"/>
      <c r="S8" s="72"/>
      <c r="T8" s="72"/>
      <c r="U8" s="72"/>
      <c r="V8" s="72"/>
      <c r="W8" s="72" t="str">
        <f>データ!L6</f>
        <v>H2</v>
      </c>
      <c r="X8" s="72"/>
      <c r="Y8" s="72"/>
      <c r="Z8" s="72"/>
      <c r="AA8" s="72"/>
      <c r="AB8" s="72"/>
      <c r="AC8" s="72"/>
      <c r="AD8" s="73" t="s">
        <v>122</v>
      </c>
      <c r="AE8" s="73"/>
      <c r="AF8" s="73"/>
      <c r="AG8" s="73"/>
      <c r="AH8" s="73"/>
      <c r="AI8" s="73"/>
      <c r="AJ8" s="73"/>
      <c r="AK8" s="4"/>
      <c r="AL8" s="67">
        <f>データ!S6</f>
        <v>7953</v>
      </c>
      <c r="AM8" s="67"/>
      <c r="AN8" s="67"/>
      <c r="AO8" s="67"/>
      <c r="AP8" s="67"/>
      <c r="AQ8" s="67"/>
      <c r="AR8" s="67"/>
      <c r="AS8" s="67"/>
      <c r="AT8" s="66">
        <f>データ!T6</f>
        <v>46.19</v>
      </c>
      <c r="AU8" s="66"/>
      <c r="AV8" s="66"/>
      <c r="AW8" s="66"/>
      <c r="AX8" s="66"/>
      <c r="AY8" s="66"/>
      <c r="AZ8" s="66"/>
      <c r="BA8" s="66"/>
      <c r="BB8" s="66">
        <f>データ!U6</f>
        <v>172.18</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c r="A10" s="2"/>
      <c r="B10" s="66" t="str">
        <f>データ!N6</f>
        <v>-</v>
      </c>
      <c r="C10" s="66"/>
      <c r="D10" s="66"/>
      <c r="E10" s="66"/>
      <c r="F10" s="66"/>
      <c r="G10" s="66"/>
      <c r="H10" s="66"/>
      <c r="I10" s="66" t="str">
        <f>データ!O6</f>
        <v>該当数値なし</v>
      </c>
      <c r="J10" s="66"/>
      <c r="K10" s="66"/>
      <c r="L10" s="66"/>
      <c r="M10" s="66"/>
      <c r="N10" s="66"/>
      <c r="O10" s="66"/>
      <c r="P10" s="66">
        <f>データ!P6</f>
        <v>13</v>
      </c>
      <c r="Q10" s="66"/>
      <c r="R10" s="66"/>
      <c r="S10" s="66"/>
      <c r="T10" s="66"/>
      <c r="U10" s="66"/>
      <c r="V10" s="66"/>
      <c r="W10" s="66">
        <f>データ!Q6</f>
        <v>100</v>
      </c>
      <c r="X10" s="66"/>
      <c r="Y10" s="66"/>
      <c r="Z10" s="66"/>
      <c r="AA10" s="66"/>
      <c r="AB10" s="66"/>
      <c r="AC10" s="66"/>
      <c r="AD10" s="67">
        <f>データ!R6</f>
        <v>4310</v>
      </c>
      <c r="AE10" s="67"/>
      <c r="AF10" s="67"/>
      <c r="AG10" s="67"/>
      <c r="AH10" s="67"/>
      <c r="AI10" s="67"/>
      <c r="AJ10" s="67"/>
      <c r="AK10" s="2"/>
      <c r="AL10" s="67">
        <f>データ!V6</f>
        <v>1030</v>
      </c>
      <c r="AM10" s="67"/>
      <c r="AN10" s="67"/>
      <c r="AO10" s="67"/>
      <c r="AP10" s="67"/>
      <c r="AQ10" s="67"/>
      <c r="AR10" s="67"/>
      <c r="AS10" s="67"/>
      <c r="AT10" s="66">
        <f>データ!W6</f>
        <v>0.25</v>
      </c>
      <c r="AU10" s="66"/>
      <c r="AV10" s="66"/>
      <c r="AW10" s="66"/>
      <c r="AX10" s="66"/>
      <c r="AY10" s="66"/>
      <c r="AZ10" s="66"/>
      <c r="BA10" s="66"/>
      <c r="BB10" s="66">
        <f>データ!X6</f>
        <v>4120</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125</v>
      </c>
      <c r="BM16" s="49"/>
      <c r="BN16" s="49"/>
      <c r="BO16" s="49"/>
      <c r="BP16" s="49"/>
      <c r="BQ16" s="49"/>
      <c r="BR16" s="49"/>
      <c r="BS16" s="49"/>
      <c r="BT16" s="49"/>
      <c r="BU16" s="49"/>
      <c r="BV16" s="49"/>
      <c r="BW16" s="49"/>
      <c r="BX16" s="49"/>
      <c r="BY16" s="49"/>
      <c r="BZ16" s="50"/>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124</v>
      </c>
      <c r="BM47" s="49"/>
      <c r="BN47" s="49"/>
      <c r="BO47" s="49"/>
      <c r="BP47" s="49"/>
      <c r="BQ47" s="49"/>
      <c r="BR47" s="49"/>
      <c r="BS47" s="49"/>
      <c r="BT47" s="49"/>
      <c r="BU47" s="49"/>
      <c r="BV47" s="49"/>
      <c r="BW47" s="49"/>
      <c r="BX47" s="49"/>
      <c r="BY47" s="49"/>
      <c r="BZ47" s="50"/>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123</v>
      </c>
      <c r="BM66" s="49"/>
      <c r="BN66" s="49"/>
      <c r="BO66" s="49"/>
      <c r="BP66" s="49"/>
      <c r="BQ66" s="49"/>
      <c r="BR66" s="49"/>
      <c r="BS66" s="49"/>
      <c r="BT66" s="49"/>
      <c r="BU66" s="49"/>
      <c r="BV66" s="49"/>
      <c r="BW66" s="49"/>
      <c r="BX66" s="49"/>
      <c r="BY66" s="49"/>
      <c r="BZ66" s="50"/>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【985.48】</v>
      </c>
      <c r="I86" s="26" t="str">
        <f>データ!CA6</f>
        <v>【45.38】</v>
      </c>
      <c r="J86" s="26" t="str">
        <f>データ!CL6</f>
        <v>【377.04】</v>
      </c>
      <c r="K86" s="26" t="str">
        <f>データ!CW6</f>
        <v>【34.15】</v>
      </c>
      <c r="L86" s="26" t="str">
        <f>データ!DH6</f>
        <v>【78.22】</v>
      </c>
      <c r="M86" s="26" t="s">
        <v>56</v>
      </c>
      <c r="N86" s="26" t="s">
        <v>56</v>
      </c>
      <c r="O86" s="26" t="str">
        <f>データ!EO6</f>
        <v>【0.01】</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c r="A6" s="28" t="s">
        <v>109</v>
      </c>
      <c r="B6" s="33">
        <f>B7</f>
        <v>2016</v>
      </c>
      <c r="C6" s="33">
        <f t="shared" ref="C6:X6" si="3">C7</f>
        <v>303828</v>
      </c>
      <c r="D6" s="33">
        <f t="shared" si="3"/>
        <v>47</v>
      </c>
      <c r="E6" s="33">
        <f t="shared" si="3"/>
        <v>17</v>
      </c>
      <c r="F6" s="33">
        <f t="shared" si="3"/>
        <v>6</v>
      </c>
      <c r="G6" s="33">
        <f t="shared" si="3"/>
        <v>0</v>
      </c>
      <c r="H6" s="33" t="str">
        <f t="shared" si="3"/>
        <v>和歌山県　日高町</v>
      </c>
      <c r="I6" s="33" t="str">
        <f t="shared" si="3"/>
        <v>法非適用</v>
      </c>
      <c r="J6" s="33" t="str">
        <f t="shared" si="3"/>
        <v>下水道事業</v>
      </c>
      <c r="K6" s="33" t="str">
        <f t="shared" si="3"/>
        <v>漁業集落排水</v>
      </c>
      <c r="L6" s="33" t="str">
        <f t="shared" si="3"/>
        <v>H2</v>
      </c>
      <c r="M6" s="33">
        <f t="shared" si="3"/>
        <v>0</v>
      </c>
      <c r="N6" s="34" t="str">
        <f t="shared" si="3"/>
        <v>-</v>
      </c>
      <c r="O6" s="34" t="str">
        <f t="shared" si="3"/>
        <v>該当数値なし</v>
      </c>
      <c r="P6" s="34">
        <f t="shared" si="3"/>
        <v>13</v>
      </c>
      <c r="Q6" s="34">
        <f t="shared" si="3"/>
        <v>100</v>
      </c>
      <c r="R6" s="34">
        <f t="shared" si="3"/>
        <v>4310</v>
      </c>
      <c r="S6" s="34">
        <f t="shared" si="3"/>
        <v>7953</v>
      </c>
      <c r="T6" s="34">
        <f t="shared" si="3"/>
        <v>46.19</v>
      </c>
      <c r="U6" s="34">
        <f t="shared" si="3"/>
        <v>172.18</v>
      </c>
      <c r="V6" s="34">
        <f t="shared" si="3"/>
        <v>1030</v>
      </c>
      <c r="W6" s="34">
        <f t="shared" si="3"/>
        <v>0.25</v>
      </c>
      <c r="X6" s="34">
        <f t="shared" si="3"/>
        <v>4120</v>
      </c>
      <c r="Y6" s="35">
        <f>IF(Y7="",NA(),Y7)</f>
        <v>89.86</v>
      </c>
      <c r="Z6" s="35">
        <f t="shared" ref="Z6:AH6" si="4">IF(Z7="",NA(),Z7)</f>
        <v>89.42</v>
      </c>
      <c r="AA6" s="35">
        <f t="shared" si="4"/>
        <v>97.17</v>
      </c>
      <c r="AB6" s="35">
        <f t="shared" si="4"/>
        <v>90.9</v>
      </c>
      <c r="AC6" s="35">
        <f t="shared" si="4"/>
        <v>93.89</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999.56</v>
      </c>
      <c r="BG6" s="35">
        <f t="shared" ref="BG6:BO6" si="7">IF(BG7="",NA(),BG7)</f>
        <v>964.23</v>
      </c>
      <c r="BH6" s="35">
        <f t="shared" si="7"/>
        <v>863.64</v>
      </c>
      <c r="BI6" s="35">
        <f t="shared" si="7"/>
        <v>757.57</v>
      </c>
      <c r="BJ6" s="35">
        <f t="shared" si="7"/>
        <v>615.79999999999995</v>
      </c>
      <c r="BK6" s="35">
        <f t="shared" si="7"/>
        <v>1665.33</v>
      </c>
      <c r="BL6" s="35">
        <f t="shared" si="7"/>
        <v>1716.47</v>
      </c>
      <c r="BM6" s="35">
        <f t="shared" si="7"/>
        <v>1741.94</v>
      </c>
      <c r="BN6" s="35">
        <f t="shared" si="7"/>
        <v>1029.24</v>
      </c>
      <c r="BO6" s="35">
        <f t="shared" si="7"/>
        <v>1063.93</v>
      </c>
      <c r="BP6" s="34" t="str">
        <f>IF(BP7="","",IF(BP7="-","【-】","【"&amp;SUBSTITUTE(TEXT(BP7,"#,##0.00"),"-","△")&amp;"】"))</f>
        <v>【985.48】</v>
      </c>
      <c r="BQ6" s="35">
        <f>IF(BQ7="",NA(),BQ7)</f>
        <v>44.59</v>
      </c>
      <c r="BR6" s="35">
        <f t="shared" ref="BR6:BZ6" si="8">IF(BR7="",NA(),BR7)</f>
        <v>43.9</v>
      </c>
      <c r="BS6" s="35">
        <f t="shared" si="8"/>
        <v>40.81</v>
      </c>
      <c r="BT6" s="35">
        <f t="shared" si="8"/>
        <v>42.31</v>
      </c>
      <c r="BU6" s="35">
        <f t="shared" si="8"/>
        <v>41.34</v>
      </c>
      <c r="BV6" s="35">
        <f t="shared" si="8"/>
        <v>37.92</v>
      </c>
      <c r="BW6" s="35">
        <f t="shared" si="8"/>
        <v>35.049999999999997</v>
      </c>
      <c r="BX6" s="35">
        <f t="shared" si="8"/>
        <v>33.86</v>
      </c>
      <c r="BY6" s="35">
        <f t="shared" si="8"/>
        <v>43.13</v>
      </c>
      <c r="BZ6" s="35">
        <f t="shared" si="8"/>
        <v>46.26</v>
      </c>
      <c r="CA6" s="34" t="str">
        <f>IF(CA7="","",IF(CA7="-","【-】","【"&amp;SUBSTITUTE(TEXT(CA7,"#,##0.00"),"-","△")&amp;"】"))</f>
        <v>【45.38】</v>
      </c>
      <c r="CB6" s="35">
        <f>IF(CB7="",NA(),CB7)</f>
        <v>470.18</v>
      </c>
      <c r="CC6" s="35">
        <f t="shared" ref="CC6:CK6" si="9">IF(CC7="",NA(),CC7)</f>
        <v>479.53</v>
      </c>
      <c r="CD6" s="35">
        <f t="shared" si="9"/>
        <v>527.79</v>
      </c>
      <c r="CE6" s="35">
        <f t="shared" si="9"/>
        <v>509.46</v>
      </c>
      <c r="CF6" s="35">
        <f t="shared" si="9"/>
        <v>516.03</v>
      </c>
      <c r="CG6" s="35">
        <f t="shared" si="9"/>
        <v>438.71</v>
      </c>
      <c r="CH6" s="35">
        <f t="shared" si="9"/>
        <v>463.38</v>
      </c>
      <c r="CI6" s="35">
        <f t="shared" si="9"/>
        <v>510.15</v>
      </c>
      <c r="CJ6" s="35">
        <f t="shared" si="9"/>
        <v>392.03</v>
      </c>
      <c r="CK6" s="35">
        <f t="shared" si="9"/>
        <v>376.4</v>
      </c>
      <c r="CL6" s="34" t="str">
        <f>IF(CL7="","",IF(CL7="-","【-】","【"&amp;SUBSTITUTE(TEXT(CL7,"#,##0.00"),"-","△")&amp;"】"))</f>
        <v>【377.04】</v>
      </c>
      <c r="CM6" s="35">
        <f>IF(CM7="",NA(),CM7)</f>
        <v>73.400000000000006</v>
      </c>
      <c r="CN6" s="35">
        <f t="shared" ref="CN6:CV6" si="10">IF(CN7="",NA(),CN7)</f>
        <v>73.150000000000006</v>
      </c>
      <c r="CO6" s="35">
        <f t="shared" si="10"/>
        <v>51.97</v>
      </c>
      <c r="CP6" s="35">
        <f t="shared" si="10"/>
        <v>46.18</v>
      </c>
      <c r="CQ6" s="35">
        <f t="shared" si="10"/>
        <v>42.73</v>
      </c>
      <c r="CR6" s="35">
        <f t="shared" si="10"/>
        <v>33.81</v>
      </c>
      <c r="CS6" s="35">
        <f t="shared" si="10"/>
        <v>31.37</v>
      </c>
      <c r="CT6" s="35">
        <f t="shared" si="10"/>
        <v>29.86</v>
      </c>
      <c r="CU6" s="35">
        <f t="shared" si="10"/>
        <v>35.64</v>
      </c>
      <c r="CV6" s="35">
        <f t="shared" si="10"/>
        <v>33.729999999999997</v>
      </c>
      <c r="CW6" s="34" t="str">
        <f>IF(CW7="","",IF(CW7="-","【-】","【"&amp;SUBSTITUTE(TEXT(CW7,"#,##0.00"),"-","△")&amp;"】"))</f>
        <v>【34.15】</v>
      </c>
      <c r="CX6" s="35">
        <f>IF(CX7="",NA(),CX7)</f>
        <v>92.07</v>
      </c>
      <c r="CY6" s="35">
        <f t="shared" ref="CY6:DG6" si="11">IF(CY7="",NA(),CY7)</f>
        <v>93.23</v>
      </c>
      <c r="CZ6" s="35">
        <f t="shared" si="11"/>
        <v>94.39</v>
      </c>
      <c r="DA6" s="35">
        <f t="shared" si="11"/>
        <v>96.92</v>
      </c>
      <c r="DB6" s="35">
        <f t="shared" si="11"/>
        <v>98.35</v>
      </c>
      <c r="DC6" s="35">
        <f t="shared" si="11"/>
        <v>68.7</v>
      </c>
      <c r="DD6" s="35">
        <f t="shared" si="11"/>
        <v>67.38</v>
      </c>
      <c r="DE6" s="35">
        <f t="shared" si="11"/>
        <v>65.95</v>
      </c>
      <c r="DF6" s="35">
        <f t="shared" si="11"/>
        <v>82.92</v>
      </c>
      <c r="DG6" s="35">
        <f t="shared" si="11"/>
        <v>79.989999999999995</v>
      </c>
      <c r="DH6" s="34" t="str">
        <f>IF(DH7="","",IF(DH7="-","【-】","【"&amp;SUBSTITUTE(TEXT(DH7,"#,##0.00"),"-","△")&amp;"】"))</f>
        <v>【78.22】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0.36</v>
      </c>
      <c r="EK6" s="35">
        <f t="shared" si="14"/>
        <v>0.25</v>
      </c>
      <c r="EL6" s="35">
        <f t="shared" si="14"/>
        <v>0.31</v>
      </c>
      <c r="EM6" s="35">
        <f t="shared" si="14"/>
        <v>0.18</v>
      </c>
      <c r="EN6" s="35">
        <f t="shared" si="14"/>
        <v>0.01</v>
      </c>
      <c r="EO6" s="34" t="str">
        <f>IF(EO7="","",IF(EO7="-","【-】","【"&amp;SUBSTITUTE(TEXT(EO7,"#,##0.00"),"-","△")&amp;"】"))</f>
        <v>【0.01】</v>
      </c>
    </row>
    <row r="7" spans="1:145" s="36" customFormat="1">
      <c r="A7" s="28"/>
      <c r="B7" s="37">
        <v>2016</v>
      </c>
      <c r="C7" s="37">
        <v>303828</v>
      </c>
      <c r="D7" s="37">
        <v>47</v>
      </c>
      <c r="E7" s="37">
        <v>17</v>
      </c>
      <c r="F7" s="37">
        <v>6</v>
      </c>
      <c r="G7" s="37">
        <v>0</v>
      </c>
      <c r="H7" s="37" t="s">
        <v>110</v>
      </c>
      <c r="I7" s="37" t="s">
        <v>111</v>
      </c>
      <c r="J7" s="37" t="s">
        <v>112</v>
      </c>
      <c r="K7" s="37" t="s">
        <v>113</v>
      </c>
      <c r="L7" s="37" t="s">
        <v>114</v>
      </c>
      <c r="M7" s="37"/>
      <c r="N7" s="38" t="s">
        <v>115</v>
      </c>
      <c r="O7" s="38" t="s">
        <v>116</v>
      </c>
      <c r="P7" s="38">
        <v>13</v>
      </c>
      <c r="Q7" s="38">
        <v>100</v>
      </c>
      <c r="R7" s="38">
        <v>4310</v>
      </c>
      <c r="S7" s="38">
        <v>7953</v>
      </c>
      <c r="T7" s="38">
        <v>46.19</v>
      </c>
      <c r="U7" s="38">
        <v>172.18</v>
      </c>
      <c r="V7" s="38">
        <v>1030</v>
      </c>
      <c r="W7" s="38">
        <v>0.25</v>
      </c>
      <c r="X7" s="38">
        <v>4120</v>
      </c>
      <c r="Y7" s="38">
        <v>89.86</v>
      </c>
      <c r="Z7" s="38">
        <v>89.42</v>
      </c>
      <c r="AA7" s="38">
        <v>97.17</v>
      </c>
      <c r="AB7" s="38">
        <v>90.9</v>
      </c>
      <c r="AC7" s="38">
        <v>93.89</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999.56</v>
      </c>
      <c r="BG7" s="38">
        <v>964.23</v>
      </c>
      <c r="BH7" s="38">
        <v>863.64</v>
      </c>
      <c r="BI7" s="38">
        <v>757.57</v>
      </c>
      <c r="BJ7" s="38">
        <v>615.79999999999995</v>
      </c>
      <c r="BK7" s="38">
        <v>1665.33</v>
      </c>
      <c r="BL7" s="38">
        <v>1716.47</v>
      </c>
      <c r="BM7" s="38">
        <v>1741.94</v>
      </c>
      <c r="BN7" s="38">
        <v>1029.24</v>
      </c>
      <c r="BO7" s="38">
        <v>1063.93</v>
      </c>
      <c r="BP7" s="38">
        <v>985.48</v>
      </c>
      <c r="BQ7" s="38">
        <v>44.59</v>
      </c>
      <c r="BR7" s="38">
        <v>43.9</v>
      </c>
      <c r="BS7" s="38">
        <v>40.81</v>
      </c>
      <c r="BT7" s="38">
        <v>42.31</v>
      </c>
      <c r="BU7" s="38">
        <v>41.34</v>
      </c>
      <c r="BV7" s="38">
        <v>37.92</v>
      </c>
      <c r="BW7" s="38">
        <v>35.049999999999997</v>
      </c>
      <c r="BX7" s="38">
        <v>33.86</v>
      </c>
      <c r="BY7" s="38">
        <v>43.13</v>
      </c>
      <c r="BZ7" s="38">
        <v>46.26</v>
      </c>
      <c r="CA7" s="38">
        <v>45.38</v>
      </c>
      <c r="CB7" s="38">
        <v>470.18</v>
      </c>
      <c r="CC7" s="38">
        <v>479.53</v>
      </c>
      <c r="CD7" s="38">
        <v>527.79</v>
      </c>
      <c r="CE7" s="38">
        <v>509.46</v>
      </c>
      <c r="CF7" s="38">
        <v>516.03</v>
      </c>
      <c r="CG7" s="38">
        <v>438.71</v>
      </c>
      <c r="CH7" s="38">
        <v>463.38</v>
      </c>
      <c r="CI7" s="38">
        <v>510.15</v>
      </c>
      <c r="CJ7" s="38">
        <v>392.03</v>
      </c>
      <c r="CK7" s="38">
        <v>376.4</v>
      </c>
      <c r="CL7" s="38">
        <v>377.04</v>
      </c>
      <c r="CM7" s="38">
        <v>73.400000000000006</v>
      </c>
      <c r="CN7" s="38">
        <v>73.150000000000006</v>
      </c>
      <c r="CO7" s="38">
        <v>51.97</v>
      </c>
      <c r="CP7" s="38">
        <v>46.18</v>
      </c>
      <c r="CQ7" s="38">
        <v>42.73</v>
      </c>
      <c r="CR7" s="38">
        <v>33.81</v>
      </c>
      <c r="CS7" s="38">
        <v>31.37</v>
      </c>
      <c r="CT7" s="38">
        <v>29.86</v>
      </c>
      <c r="CU7" s="38">
        <v>35.64</v>
      </c>
      <c r="CV7" s="38">
        <v>33.729999999999997</v>
      </c>
      <c r="CW7" s="38">
        <v>34.15</v>
      </c>
      <c r="CX7" s="38">
        <v>92.07</v>
      </c>
      <c r="CY7" s="38">
        <v>93.23</v>
      </c>
      <c r="CZ7" s="38">
        <v>94.39</v>
      </c>
      <c r="DA7" s="38">
        <v>96.92</v>
      </c>
      <c r="DB7" s="38">
        <v>98.35</v>
      </c>
      <c r="DC7" s="38">
        <v>68.7</v>
      </c>
      <c r="DD7" s="38">
        <v>67.38</v>
      </c>
      <c r="DE7" s="38">
        <v>65.95</v>
      </c>
      <c r="DF7" s="38">
        <v>82.92</v>
      </c>
      <c r="DG7" s="38">
        <v>79.989999999999995</v>
      </c>
      <c r="DH7" s="38">
        <v>78.22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0.36</v>
      </c>
      <c r="EK7" s="38">
        <v>0.25</v>
      </c>
      <c r="EL7" s="38">
        <v>0.31</v>
      </c>
      <c r="EM7" s="38">
        <v>0.18</v>
      </c>
      <c r="EN7" s="38">
        <v>0.01</v>
      </c>
      <c r="EO7" s="38">
        <v>0.01</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2018-01-26T05:20:29Z</cp:lastPrinted>
  <dcterms:created xsi:type="dcterms:W3CDTF">2017-12-25T02:35:58Z</dcterms:created>
  <dcterms:modified xsi:type="dcterms:W3CDTF">2018-02-27T00:07:26Z</dcterms:modified>
  <cp:category/>
</cp:coreProperties>
</file>