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<sst xmlns="http://schemas.openxmlformats.org/spreadsheetml/2006/main" count="232" uniqueCount="111">
  <si>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</si>
  <si>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</si>
  <si>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</si>
  <si>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</si>
  <si>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</si>
  <si>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</si>
  <si>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</si>
  <si>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</si>
  <si>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</si>
  <si>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</si>
  <si>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</si>
  <si>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</si>
  <si>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</si>
  <si>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</si>
  <si>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</si>
  <si>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</si>
  <si>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</si>
  <si>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</si>
  <si>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</si>
  <si>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</si>
  <si>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</si>
  <si>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</si>
  <si>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</si>
  <si>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</si>
  <si>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</si>
  <si>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</si>
  <si>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</si>
  <si>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</si>
  <si>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</si>
  <si>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</si>
  <si>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</si>
  <si>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</si>
  <si>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</si>
  <si>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</si>
  <si>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</si>
  <si>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</si>
  <si>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</si>
  <si>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</si>
  <si>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</si>
  <si>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</si>
  <si>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</si>
  <si>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</si>
  <si>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</si>
  <si>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</si>
  <si>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</si>
  <si>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</si>
  <si>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</si>
  <si>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</si>
  <si>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</si>
  <si>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</si>
  <si>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</si>
  <si>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</si>
  <si>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</si>
  <si>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</si>
  <si>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</si>
  <si>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</si>
  <si>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</si>
  <si>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</si>
  <si>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</si>
  <si>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</si>
  <si>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</si>
  <si>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</si>
  <si>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</si>
  <si>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</si>
  <si>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</si>
  <si>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</si>
  <si>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</si>
  <si>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</si>
  <si>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</si>
  <si>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</si>
  <si>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</si>
  <si>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</si>
  <si>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</si>
  <si>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</si>
  <si>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</si>
  <si>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</si>
  <si>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</si>
  <si>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</si>
  <si>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</si>
  <si>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</si>
  <si>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</si>
  <si>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</si>
  <si>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</si>
  <si>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</si>
  <si>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</si>
  <si>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</si>
  <si>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</si>
  <si>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</si>
  <si>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</si>
  <si>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</si>
  <si>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</si>
  <si>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</si>
  <si>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</si>
  <si>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</si>
  <si>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</si>
  <si>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</si>
  <si>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</si>
  <si>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</si>
  <si>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</si>
  <si>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</si>
  <si>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</si>
  <si>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</si>
  <si>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</si>
  <si>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</si>
  <si>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</si>
  <si>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</si>
  <si>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</si>
  <si>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</si>
  <si>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６年が経過し、④収入に対する企業債残高は低下傾向にある。⑥汚水処理に係るコストは類似団体と比較して高く、⑦施設利用率も横ばいが続いており、①収益的収支比率は改善しているものの100％未満となっており、維持管理費の抑制など一層のコスト削減により経営の健全化を図っていくことが必要である。</t>
    <rPh sb="1" eb="3">
      <t>キョウヨウ</t>
    </rPh>
    <rPh sb="3" eb="5">
      <t>カイシ</t>
    </rPh>
    <rPh sb="8" eb="9">
      <t>ネン</t>
    </rPh>
    <rPh sb="10" eb="12">
      <t>ケイカ</t>
    </rPh>
    <rPh sb="52" eb="54">
      <t>ヒカク</t>
    </rPh>
    <rPh sb="56" eb="57">
      <t>タカ</t>
    </rPh>
    <rPh sb="66" eb="67">
      <t>ヨコ</t>
    </rPh>
    <rPh sb="70" eb="71">
      <t>ツヅ</t>
    </rPh>
    <rPh sb="77" eb="80">
      <t>シュウエキテキ</t>
    </rPh>
    <rPh sb="80" eb="82">
      <t>シュウシ</t>
    </rPh>
    <rPh sb="82" eb="84">
      <t>ヒリツ</t>
    </rPh>
    <rPh sb="85" eb="87">
      <t>カイゼン</t>
    </rPh>
    <rPh sb="98" eb="100">
      <t>ミマン</t>
    </rPh>
    <rPh sb="107" eb="109">
      <t>イジ</t>
    </rPh>
    <rPh sb="109" eb="112">
      <t>カンリヒ</t>
    </rPh>
    <rPh sb="113" eb="115">
      <t>ヨクセイ</t>
    </rPh>
    <rPh sb="123" eb="125">
      <t>サクゲン</t>
    </rPh>
    <rPh sb="128" eb="130">
      <t>ケイエイ</t>
    </rPh>
    <rPh sb="131" eb="134">
      <t>ケンゼンカ</t>
    </rPh>
    <phoneticPr fontId="4"/>
  </si>
  <si>
    <t>　供用開始から６年が経過した段階であり、まだ老朽化には至っていないものの、今後、維持費や更新費用が増加していくことが予想されるため、将来の費用を見込んだ経営努力が必要である。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</si>
  <si>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⑥汚水処理原価の削減により健全な経営体質を目指すことが必要である。</t>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3" eb="125">
      <t>オスイ</t>
    </rPh>
    <rPh sb="125" eb="127">
      <t>ショリ</t>
    </rPh>
    <rPh sb="127" eb="129">
      <t>ゲンカ</t>
    </rPh>
    <rPh sb="130" eb="132">
      <t>サクゲン</t>
    </rPh>
    <rPh sb="135" eb="137">
      <t>ケンゼン</t>
    </rPh>
    <rPh sb="138" eb="140">
      <t>ケイエイ</t>
    </rPh>
    <rPh sb="140" eb="142">
      <t>タイシツ</t>
    </rPh>
    <rPh sb="143" eb="145">
      <t>メザ</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</si>
</sst>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33184"/>
        <c:axId val="559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933184"/>
        <c:axId val="55943552"/>
      </c:lineChart>
      <c:dateAx>
        <c:axId val="55933184"/>
        <c:scaling>
          <c:orientation val="minMax"/>
        </c:scaling>
        <c:delete val="1"/>
        <c:axPos val="b"/>
        <c:numFmt formatCode="ge" sourceLinked="1"/>
        <c:majorTickMark val="none"/>
        <c:minorTickMark val="none"/>
        <c:tickLblPos val="none"/>
        <c:crossAx val="55943552"/>
        <c:crosses val="autoZero"/>
        <c:auto val="1"/>
        <c:lblOffset val="100"/>
        <c:baseTimeUnit val="years"/>
      </c:dateAx>
      <c:valAx>
        <c:axId val="55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53.99</c:v>
                </c:pt>
                <c:pt idx="1">
                  <c:v>54</c:v>
                </c:pt>
                <c:pt idx="2">
                  <c:v>53.96</c:v>
                </c:pt>
                <c:pt idx="3">
                  <c:v>53.44</c:v>
                </c:pt>
                <c:pt idx="4">
                  <c:v>53.33</c:v>
                </c:pt>
              </c:numCache>
            </c:numRef>
          </c:val>
        </c:ser>
        <c:dLbls>
          <c:showLegendKey val="0"/>
          <c:showVal val="0"/>
          <c:showCatName val="0"/>
          <c:showSerName val="0"/>
          <c:showPercent val="0"/>
          <c:showBubbleSize val="0"/>
        </c:dLbls>
        <c:gapWidth val="150"/>
        <c:axId val="239818624"/>
        <c:axId val="2440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9818624"/>
        <c:axId val="244062848"/>
      </c:lineChart>
      <c:dateAx>
        <c:axId val="239818624"/>
        <c:scaling>
          <c:orientation val="minMax"/>
        </c:scaling>
        <c:delete val="1"/>
        <c:axPos val="b"/>
        <c:numFmt formatCode="ge" sourceLinked="1"/>
        <c:majorTickMark val="none"/>
        <c:minorTickMark val="none"/>
        <c:tickLblPos val="none"/>
        <c:crossAx val="244062848"/>
        <c:crosses val="autoZero"/>
        <c:auto val="1"/>
        <c:lblOffset val="100"/>
        <c:baseTimeUnit val="years"/>
      </c:dateAx>
      <c:valAx>
        <c:axId val="244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96.32</c:v>
                </c:pt>
                <c:pt idx="1">
                  <c:v>96.27</c:v>
                </c:pt>
                <c:pt idx="2">
                  <c:v>95.99</c:v>
                </c:pt>
                <c:pt idx="3">
                  <c:v>95.91</c:v>
                </c:pt>
                <c:pt idx="4">
                  <c:v>95.98</c:v>
                </c:pt>
              </c:numCache>
            </c:numRef>
          </c:val>
        </c:ser>
        <c:dLbls>
          <c:showLegendKey val="0"/>
          <c:showVal val="0"/>
          <c:showCatName val="0"/>
          <c:showSerName val="0"/>
          <c:showPercent val="0"/>
          <c:showBubbleSize val="0"/>
        </c:dLbls>
        <c:gapWidth val="150"/>
        <c:axId val="55937280"/>
        <c:axId val="559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5937280"/>
        <c:axId val="55939456"/>
      </c:lineChart>
      <c:dateAx>
        <c:axId val="55937280"/>
        <c:scaling>
          <c:orientation val="minMax"/>
        </c:scaling>
        <c:delete val="1"/>
        <c:axPos val="b"/>
        <c:numFmt formatCode="ge" sourceLinked="1"/>
        <c:majorTickMark val="none"/>
        <c:minorTickMark val="none"/>
        <c:tickLblPos val="none"/>
        <c:crossAx val="55939456"/>
        <c:crosses val="autoZero"/>
        <c:auto val="1"/>
        <c:lblOffset val="100"/>
        <c:baseTimeUnit val="years"/>
      </c:dateAx>
      <c:valAx>
        <c:axId val="559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95.02</c:v>
                </c:pt>
                <c:pt idx="1">
                  <c:v>94.09</c:v>
                </c:pt>
                <c:pt idx="2">
                  <c:v>93.63</c:v>
                </c:pt>
                <c:pt idx="3">
                  <c:v>98.32</c:v>
                </c:pt>
                <c:pt idx="4">
                  <c:v>93.37</c:v>
                </c:pt>
              </c:numCache>
            </c:numRef>
          </c:val>
        </c:ser>
        <c:dLbls>
          <c:showLegendKey val="0"/>
          <c:showVal val="0"/>
          <c:showCatName val="0"/>
          <c:showSerName val="0"/>
          <c:showPercent val="0"/>
          <c:showBubbleSize val="0"/>
        </c:dLbls>
        <c:gapWidth val="150"/>
        <c:axId val="56378496"/>
        <c:axId val="56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78496"/>
        <c:axId val="56381440"/>
      </c:lineChart>
      <c:dateAx>
        <c:axId val="56378496"/>
        <c:scaling>
          <c:orientation val="minMax"/>
        </c:scaling>
        <c:delete val="1"/>
        <c:axPos val="b"/>
        <c:numFmt formatCode="ge" sourceLinked="1"/>
        <c:majorTickMark val="none"/>
        <c:minorTickMark val="none"/>
        <c:tickLblPos val="none"/>
        <c:crossAx val="56381440"/>
        <c:crosses val="autoZero"/>
        <c:auto val="1"/>
        <c:lblOffset val="100"/>
        <c:baseTimeUnit val="years"/>
      </c:dateAx>
      <c:valAx>
        <c:axId val="56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31008"/>
        <c:axId val="57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31008"/>
        <c:axId val="57133312"/>
      </c:lineChart>
      <c:dateAx>
        <c:axId val="57131008"/>
        <c:scaling>
          <c:orientation val="minMax"/>
        </c:scaling>
        <c:delete val="1"/>
        <c:axPos val="b"/>
        <c:numFmt formatCode="ge" sourceLinked="1"/>
        <c:majorTickMark val="none"/>
        <c:minorTickMark val="none"/>
        <c:tickLblPos val="none"/>
        <c:crossAx val="57133312"/>
        <c:crosses val="autoZero"/>
        <c:auto val="1"/>
        <c:lblOffset val="100"/>
        <c:baseTimeUnit val="years"/>
      </c:dateAx>
      <c:valAx>
        <c:axId val="57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47328"/>
        <c:axId val="128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47328"/>
        <c:axId val="128949248"/>
      </c:lineChart>
      <c:dateAx>
        <c:axId val="128947328"/>
        <c:scaling>
          <c:orientation val="minMax"/>
        </c:scaling>
        <c:delete val="1"/>
        <c:axPos val="b"/>
        <c:numFmt formatCode="ge" sourceLinked="1"/>
        <c:majorTickMark val="none"/>
        <c:minorTickMark val="none"/>
        <c:tickLblPos val="none"/>
        <c:crossAx val="128949248"/>
        <c:crosses val="autoZero"/>
        <c:auto val="1"/>
        <c:lblOffset val="100"/>
        <c:baseTimeUnit val="years"/>
      </c:dateAx>
      <c:valAx>
        <c:axId val="128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1168"/>
        <c:axId val="159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1168"/>
        <c:axId val="159353856"/>
      </c:lineChart>
      <c:dateAx>
        <c:axId val="159351168"/>
        <c:scaling>
          <c:orientation val="minMax"/>
        </c:scaling>
        <c:delete val="1"/>
        <c:axPos val="b"/>
        <c:numFmt formatCode="ge" sourceLinked="1"/>
        <c:majorTickMark val="none"/>
        <c:minorTickMark val="none"/>
        <c:tickLblPos val="none"/>
        <c:crossAx val="159353856"/>
        <c:crosses val="autoZero"/>
        <c:auto val="1"/>
        <c:lblOffset val="100"/>
        <c:baseTimeUnit val="years"/>
      </c:dateAx>
      <c:valAx>
        <c:axId val="159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83776"/>
        <c:axId val="1597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83776"/>
        <c:axId val="159707520"/>
      </c:lineChart>
      <c:dateAx>
        <c:axId val="159483776"/>
        <c:scaling>
          <c:orientation val="minMax"/>
        </c:scaling>
        <c:delete val="1"/>
        <c:axPos val="b"/>
        <c:numFmt formatCode="ge" sourceLinked="1"/>
        <c:majorTickMark val="none"/>
        <c:minorTickMark val="none"/>
        <c:tickLblPos val="none"/>
        <c:crossAx val="159707520"/>
        <c:crosses val="autoZero"/>
        <c:auto val="1"/>
        <c:lblOffset val="100"/>
        <c:baseTimeUnit val="years"/>
      </c:dateAx>
      <c:valAx>
        <c:axId val="1597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374.3</c:v>
                </c:pt>
                <c:pt idx="1">
                  <c:v>364.52</c:v>
                </c:pt>
                <c:pt idx="2">
                  <c:v>352.65</c:v>
                </c:pt>
                <c:pt idx="3">
                  <c:v>319.75</c:v>
                </c:pt>
                <c:pt idx="4">
                  <c:v>280.97000000000003</c:v>
                </c:pt>
              </c:numCache>
            </c:numRef>
          </c:val>
        </c:ser>
        <c:dLbls>
          <c:showLegendKey val="0"/>
          <c:showVal val="0"/>
          <c:showCatName val="0"/>
          <c:showSerName val="0"/>
          <c:showPercent val="0"/>
          <c:showBubbleSize val="0"/>
        </c:dLbls>
        <c:gapWidth val="150"/>
        <c:axId val="192353792"/>
        <c:axId val="192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92353792"/>
        <c:axId val="192361984"/>
      </c:lineChart>
      <c:dateAx>
        <c:axId val="192353792"/>
        <c:scaling>
          <c:orientation val="minMax"/>
        </c:scaling>
        <c:delete val="1"/>
        <c:axPos val="b"/>
        <c:numFmt formatCode="ge" sourceLinked="1"/>
        <c:majorTickMark val="none"/>
        <c:minorTickMark val="none"/>
        <c:tickLblPos val="none"/>
        <c:crossAx val="192361984"/>
        <c:crosses val="autoZero"/>
        <c:auto val="1"/>
        <c:lblOffset val="100"/>
        <c:baseTimeUnit val="years"/>
      </c:dateAx>
      <c:valAx>
        <c:axId val="192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60.91</c:v>
                </c:pt>
                <c:pt idx="1">
                  <c:v>54.12</c:v>
                </c:pt>
                <c:pt idx="2">
                  <c:v>56.18</c:v>
                </c:pt>
                <c:pt idx="3">
                  <c:v>55.42</c:v>
                </c:pt>
                <c:pt idx="4">
                  <c:v>57.22</c:v>
                </c:pt>
              </c:numCache>
            </c:numRef>
          </c:val>
        </c:ser>
        <c:dLbls>
          <c:showLegendKey val="0"/>
          <c:showVal val="0"/>
          <c:showCatName val="0"/>
          <c:showSerName val="0"/>
          <c:showPercent val="0"/>
          <c:showBubbleSize val="0"/>
        </c:dLbls>
        <c:gapWidth val="150"/>
        <c:axId val="192997632"/>
        <c:axId val="193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92997632"/>
        <c:axId val="193331584"/>
      </c:lineChart>
      <c:dateAx>
        <c:axId val="192997632"/>
        <c:scaling>
          <c:orientation val="minMax"/>
        </c:scaling>
        <c:delete val="1"/>
        <c:axPos val="b"/>
        <c:numFmt formatCode="ge" sourceLinked="1"/>
        <c:majorTickMark val="none"/>
        <c:minorTickMark val="none"/>
        <c:tickLblPos val="none"/>
        <c:crossAx val="193331584"/>
        <c:crosses val="autoZero"/>
        <c:auto val="1"/>
        <c:lblOffset val="100"/>
        <c:baseTimeUnit val="years"/>
      </c:dateAx>
      <c:valAx>
        <c:axId val="193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262.68</c:v>
                </c:pt>
                <c:pt idx="1">
                  <c:v>295.26</c:v>
                </c:pt>
                <c:pt idx="2">
                  <c:v>284.75</c:v>
                </c:pt>
                <c:pt idx="3">
                  <c:v>295.87</c:v>
                </c:pt>
                <c:pt idx="4">
                  <c:v>286.39</c:v>
                </c:pt>
              </c:numCache>
            </c:numRef>
          </c:val>
        </c:ser>
        <c:dLbls>
          <c:showLegendKey val="0"/>
          <c:showVal val="0"/>
          <c:showCatName val="0"/>
          <c:showSerName val="0"/>
          <c:showPercent val="0"/>
          <c:showBubbleSize val="0"/>
        </c:dLbls>
        <c:gapWidth val="150"/>
        <c:axId val="199681152"/>
        <c:axId val="2028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99681152"/>
        <c:axId val="202856320"/>
      </c:lineChart>
      <c:dateAx>
        <c:axId val="199681152"/>
        <c:scaling>
          <c:orientation val="minMax"/>
        </c:scaling>
        <c:delete val="1"/>
        <c:axPos val="b"/>
        <c:numFmt formatCode="ge" sourceLinked="1"/>
        <c:majorTickMark val="none"/>
        <c:minorTickMark val="none"/>
        <c:tickLblPos val="none"/>
        <c:crossAx val="202856320"/>
        <c:crosses val="autoZero"/>
        <c:auto val="1"/>
        <c:lblOffset val="100"/>
        <c:baseTimeUnit val="years"/>
      </c:dateAx>
      <c:valAx>
        <c:axId val="2028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日高町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7928</v>
      </c>
      <c r="AM8" s="64"/>
      <c r="AN8" s="64"/>
      <c r="AO8" s="64"/>
      <c r="AP8" s="64"/>
      <c r="AQ8" s="64"/>
      <c r="AR8" s="64"/>
      <c r="AS8" s="64"/>
      <c r="AT8" s="63">
        <f>データ!S6</f>
        <v>46.19</v>
      </c>
      <c r="AU8" s="63"/>
      <c r="AV8" s="63"/>
      <c r="AW8" s="63"/>
      <c r="AX8" s="63"/>
      <c r="AY8" s="63"/>
      <c r="AZ8" s="63"/>
      <c r="BA8" s="63"/>
      <c r="BB8" s="63">
        <f>データ!T6</f>
        <v>171.64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12.24</v>
      </c>
      <c r="Q10" s="63"/>
      <c r="R10" s="63"/>
      <c r="S10" s="63"/>
      <c r="T10" s="63"/>
      <c r="U10" s="63"/>
      <c r="V10" s="63"/>
      <c r="W10" s="63">
        <f>データ!P6</f>
        <v>100</v>
      </c>
      <c r="X10" s="63"/>
      <c r="Y10" s="63"/>
      <c r="Z10" s="63"/>
      <c r="AA10" s="63"/>
      <c r="AB10" s="63"/>
      <c r="AC10" s="63"/>
      <c r="AD10" s="64">
        <f>データ!Q6</f>
        <v>3280</v>
      </c>
      <c r="AE10" s="64"/>
      <c r="AF10" s="64"/>
      <c r="AG10" s="64"/>
      <c r="AH10" s="64"/>
      <c r="AI10" s="64"/>
      <c r="AJ10" s="64"/>
      <c r="AK10" s="2"/>
      <c r="AL10" s="64">
        <f>データ!U6</f>
        <v>969</v>
      </c>
      <c r="AM10" s="64"/>
      <c r="AN10" s="64"/>
      <c r="AO10" s="64"/>
      <c r="AP10" s="64"/>
      <c r="AQ10" s="64"/>
      <c r="AR10" s="64"/>
      <c r="AS10" s="64"/>
      <c r="AT10" s="63">
        <f>データ!V6</f>
        <v>9.19</v>
      </c>
      <c r="AU10" s="63"/>
      <c r="AV10" s="63"/>
      <c r="AW10" s="63"/>
      <c r="AX10" s="63"/>
      <c r="AY10" s="63"/>
      <c r="AZ10" s="63"/>
      <c r="BA10" s="63"/>
      <c r="BB10" s="63">
        <f>データ!W6</f>
        <v>105.44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303828</v>
      </c>
      <c r="D6" s="31">
        <f t="shared" si="3"/>
        <v>47</v>
      </c>
      <c r="E6" s="31">
        <f t="shared" si="3"/>
        <v>18</v>
      </c>
      <c r="F6" s="31">
        <f t="shared" si="3"/>
        <v>0</v>
      </c>
      <c r="G6" s="31">
        <f t="shared" si="3"/>
        <v>0</v>
      </c>
      <c r="H6" s="31" t="str">
        <f t="shared" si="3"/>
        <v>和歌山県　日高町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12.24</v>
      </c>
      <c r="P6" s="32">
        <f t="shared" si="3"/>
        <v>100</v>
      </c>
      <c r="Q6" s="32">
        <f t="shared" si="3"/>
        <v>3280</v>
      </c>
      <c r="R6" s="32">
        <f t="shared" si="3"/>
        <v>7928</v>
      </c>
      <c r="S6" s="32">
        <f t="shared" si="3"/>
        <v>46.19</v>
      </c>
      <c r="T6" s="32">
        <f t="shared" si="3"/>
        <v>171.64</v>
      </c>
      <c r="U6" s="32">
        <f t="shared" si="3"/>
        <v>969</v>
      </c>
      <c r="V6" s="32">
        <f t="shared" si="3"/>
        <v>9.19</v>
      </c>
      <c r="W6" s="32">
        <f t="shared" si="3"/>
        <v>105.44</v>
      </c>
      <c r="X6" s="33">
        <f>IF(X7="",NA(),X7)</f>
        <v>95.02</v>
      </c>
      <c r="Y6" s="33">
        <f t="shared" ref="Y6:AG6" si="4">IF(Y7="",NA(),Y7)</f>
        <v>94.09</v>
      </c>
      <c r="Z6" s="33">
        <f t="shared" si="4"/>
        <v>93.63</v>
      </c>
      <c r="AA6" s="33">
        <f t="shared" si="4"/>
        <v>98.32</v>
      </c>
      <c r="AB6" s="33">
        <f t="shared" si="4"/>
        <v>93.37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374.3</v>
      </c>
      <c r="BF6" s="33">
        <f t="shared" ref="BF6:BN6" si="7">IF(BF7="",NA(),BF7)</f>
        <v>364.52</v>
      </c>
      <c r="BG6" s="33">
        <f t="shared" si="7"/>
        <v>352.65</v>
      </c>
      <c r="BH6" s="33">
        <f t="shared" si="7"/>
        <v>319.75</v>
      </c>
      <c r="BI6" s="33">
        <f t="shared" si="7"/>
        <v>280.97000000000003</v>
      </c>
      <c r="BJ6" s="33">
        <f t="shared" si="7"/>
        <v>421.01</v>
      </c>
      <c r="BK6" s="33">
        <f t="shared" si="7"/>
        <v>430.64</v>
      </c>
      <c r="BL6" s="33">
        <f t="shared" si="7"/>
        <v>446.63</v>
      </c>
      <c r="BM6" s="33">
        <f t="shared" si="7"/>
        <v>416.91</v>
      </c>
      <c r="BN6" s="33">
        <f t="shared" si="7"/>
        <v>392.19</v>
      </c>
      <c r="BO6" s="32" t="str">
        <f>IF(BO7="","",IF(BO7="-","【-】","【"&amp;SUBSTITUTE(TEXT(BO7,"#,##0.00"),"-","△")&amp;"】"))</f>
        <v>【345.93】</v>
      </c>
      <c r="BP6" s="33">
        <f>IF(BP7="",NA(),BP7)</f>
        <v>60.91</v>
      </c>
      <c r="BQ6" s="33">
        <f t="shared" ref="BQ6:BY6" si="8">IF(BQ7="",NA(),BQ7)</f>
        <v>54.12</v>
      </c>
      <c r="BR6" s="33">
        <f t="shared" si="8"/>
        <v>56.18</v>
      </c>
      <c r="BS6" s="33">
        <f t="shared" si="8"/>
        <v>55.42</v>
      </c>
      <c r="BT6" s="33">
        <f t="shared" si="8"/>
        <v>57.22</v>
      </c>
      <c r="BU6" s="33">
        <f t="shared" si="8"/>
        <v>58.98</v>
      </c>
      <c r="BV6" s="33">
        <f t="shared" si="8"/>
        <v>58.78</v>
      </c>
      <c r="BW6" s="33">
        <f t="shared" si="8"/>
        <v>58.53</v>
      </c>
      <c r="BX6" s="33">
        <f t="shared" si="8"/>
        <v>57.93</v>
      </c>
      <c r="BY6" s="33">
        <f t="shared" si="8"/>
        <v>57.03</v>
      </c>
      <c r="BZ6" s="32" t="str">
        <f>IF(BZ7="","",IF(BZ7="-","【-】","【"&amp;SUBSTITUTE(TEXT(BZ7,"#,##0.00"),"-","△")&amp;"】"))</f>
        <v>【59.44】</v>
      </c>
      <c r="CA6" s="33">
        <f>IF(CA7="",NA(),CA7)</f>
        <v>262.68</v>
      </c>
      <c r="CB6" s="33">
        <f t="shared" ref="CB6:CJ6" si="9">IF(CB7="",NA(),CB7)</f>
        <v>295.26</v>
      </c>
      <c r="CC6" s="33">
        <f t="shared" si="9"/>
        <v>284.75</v>
      </c>
      <c r="CD6" s="33">
        <f t="shared" si="9"/>
        <v>295.87</v>
      </c>
      <c r="CE6" s="33">
        <f t="shared" si="9"/>
        <v>286.39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53.99</v>
      </c>
      <c r="CM6" s="33">
        <f t="shared" ref="CM6:CU6" si="10">IF(CM7="",NA(),CM7)</f>
        <v>54</v>
      </c>
      <c r="CN6" s="33">
        <f t="shared" si="10"/>
        <v>53.96</v>
      </c>
      <c r="CO6" s="33">
        <f t="shared" si="10"/>
        <v>53.44</v>
      </c>
      <c r="CP6" s="33">
        <f t="shared" si="10"/>
        <v>53.33</v>
      </c>
      <c r="CQ6" s="33">
        <f t="shared" si="10"/>
        <v>60.03</v>
      </c>
      <c r="CR6" s="33">
        <f t="shared" si="10"/>
        <v>61.93</v>
      </c>
      <c r="CS6" s="33">
        <f t="shared" si="10"/>
        <v>58.06</v>
      </c>
      <c r="CT6" s="33">
        <f t="shared" si="10"/>
        <v>59.08</v>
      </c>
      <c r="CU6" s="33">
        <f t="shared" si="10"/>
        <v>58.25</v>
      </c>
      <c r="CV6" s="32" t="str">
        <f>IF(CV7="","",IF(CV7="-","【-】","【"&amp;SUBSTITUTE(TEXT(CV7,"#,##0.00"),"-","△")&amp;"】"))</f>
        <v>【58.84】</v>
      </c>
      <c r="CW6" s="33">
        <f>IF(CW7="",NA(),CW7)</f>
        <v>96.32</v>
      </c>
      <c r="CX6" s="33">
        <f t="shared" ref="CX6:DF6" si="11">IF(CX7="",NA(),CX7)</f>
        <v>96.27</v>
      </c>
      <c r="CY6" s="33">
        <f t="shared" si="11"/>
        <v>95.99</v>
      </c>
      <c r="CZ6" s="33">
        <f t="shared" si="11"/>
        <v>95.91</v>
      </c>
      <c r="DA6" s="33">
        <f t="shared" si="11"/>
        <v>95.98</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303828</v>
      </c>
      <c r="D7" s="35">
        <v>47</v>
      </c>
      <c r="E7" s="35">
        <v>18</v>
      </c>
      <c r="F7" s="35">
        <v>0</v>
      </c>
      <c r="G7" s="35">
        <v>0</v>
      </c>
      <c r="H7" s="35" t="s">
        <v>96</v>
      </c>
      <c r="I7" s="35" t="s">
        <v>97</v>
      </c>
      <c r="J7" s="35" t="s">
        <v>98</v>
      </c>
      <c r="K7" s="35" t="s">
        <v>99</v>
      </c>
      <c r="L7" s="35" t="s">
        <v>100</v>
      </c>
      <c r="M7" s="36" t="s">
        <v>101</v>
      </c>
      <c r="N7" s="36" t="s">
        <v>102</v>
      </c>
      <c r="O7" s="36">
        <v>12.24</v>
      </c>
      <c r="P7" s="36">
        <v>100</v>
      </c>
      <c r="Q7" s="36">
        <v>3280</v>
      </c>
      <c r="R7" s="36">
        <v>7928</v>
      </c>
      <c r="S7" s="36">
        <v>46.19</v>
      </c>
      <c r="T7" s="36">
        <v>171.64</v>
      </c>
      <c r="U7" s="36">
        <v>969</v>
      </c>
      <c r="V7" s="36">
        <v>9.19</v>
      </c>
      <c r="W7" s="36">
        <v>105.44</v>
      </c>
      <c r="X7" s="36">
        <v>95.02</v>
      </c>
      <c r="Y7" s="36">
        <v>94.09</v>
      </c>
      <c r="Z7" s="36">
        <v>93.63</v>
      </c>
      <c r="AA7" s="36">
        <v>98.32</v>
      </c>
      <c r="AB7" s="36">
        <v>93.37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374.3</v>
      </c>
      <c r="BF7" s="36">
        <v>364.52</v>
      </c>
      <c r="BG7" s="36">
        <v>352.65</v>
      </c>
      <c r="BH7" s="36">
        <v>319.75</v>
      </c>
      <c r="BI7" s="36">
        <v>280.97000000000003</v>
      </c>
      <c r="BJ7" s="36">
        <v>421.01</v>
      </c>
      <c r="BK7" s="36">
        <v>430.64</v>
      </c>
      <c r="BL7" s="36">
        <v>446.63</v>
      </c>
      <c r="BM7" s="36">
        <v>416.91</v>
      </c>
      <c r="BN7" s="36">
        <v>392.19</v>
      </c>
      <c r="BO7" s="36">
        <v>345.93</v>
      </c>
      <c r="BP7" s="36">
        <v>60.91</v>
      </c>
      <c r="BQ7" s="36">
        <v>54.12</v>
      </c>
      <c r="BR7" s="36">
        <v>56.18</v>
      </c>
      <c r="BS7" s="36">
        <v>55.42</v>
      </c>
      <c r="BT7" s="36">
        <v>57.22</v>
      </c>
      <c r="BU7" s="36">
        <v>58.98</v>
      </c>
      <c r="BV7" s="36">
        <v>58.78</v>
      </c>
      <c r="BW7" s="36">
        <v>58.53</v>
      </c>
      <c r="BX7" s="36">
        <v>57.93</v>
      </c>
      <c r="BY7" s="36">
        <v>57.03</v>
      </c>
      <c r="BZ7" s="36">
        <v>59.44</v>
      </c>
      <c r="CA7" s="36">
        <v>262.68</v>
      </c>
      <c r="CB7" s="36">
        <v>295.26</v>
      </c>
      <c r="CC7" s="36">
        <v>284.75</v>
      </c>
      <c r="CD7" s="36">
        <v>295.87</v>
      </c>
      <c r="CE7" s="36">
        <v>286.39</v>
      </c>
      <c r="CF7" s="36">
        <v>253.84</v>
      </c>
      <c r="CG7" s="36">
        <v>257.02999999999997</v>
      </c>
      <c r="CH7" s="36">
        <v>266.57</v>
      </c>
      <c r="CI7" s="36">
        <v>276.93</v>
      </c>
      <c r="CJ7" s="36">
        <v>283.73</v>
      </c>
      <c r="CK7" s="36">
        <v>272.79000000000002</v>
      </c>
      <c r="CL7" s="36">
        <v>53.99</v>
      </c>
      <c r="CM7" s="36">
        <v>54</v>
      </c>
      <c r="CN7" s="36">
        <v>53.96</v>
      </c>
      <c r="CO7" s="36">
        <v>53.44</v>
      </c>
      <c r="CP7" s="36">
        <v>53.33</v>
      </c>
      <c r="CQ7" s="36">
        <v>60.03</v>
      </c>
      <c r="CR7" s="36">
        <v>61.93</v>
      </c>
      <c r="CS7" s="36">
        <v>58.06</v>
      </c>
      <c r="CT7" s="36">
        <v>59.08</v>
      </c>
      <c r="CU7" s="36">
        <v>58.25</v>
      </c>
      <c r="CV7" s="36">
        <v>58.84</v>
      </c>
      <c r="CW7" s="36">
        <v>96.32</v>
      </c>
      <c r="CX7" s="36">
        <v>96.27</v>
      </c>
      <c r="CY7" s="36">
        <v>95.99</v>
      </c>
      <c r="CZ7" s="36">
        <v>95.91</v>
      </c>
      <c r="DA7" s="36">
        <v>95.98</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2017-02-08T03:23:37Z</dcterms:created>
  <dcterms:modified xsi:type="dcterms:W3CDTF">2017-02-13T08:04:58Z</dcterms:modified>
</cp:coreProperties>
</file>