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<sst xmlns="http://schemas.openxmlformats.org/spreadsheetml/2006/main" count="221" uniqueCount="111">
  <si>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</si>
  <si>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</si>
  <si>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</si>
  <si>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</si>
  <si>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</si>
  <si>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</si>
  <si>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</si>
  <si>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</si>
  <si>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</si>
  <si>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</si>
  <si>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</si>
  <si>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</si>
  <si>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</si>
  <si>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</si>
  <si>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</si>
  <si>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</si>
  <si>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</si>
  <si>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</si>
  <si>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</si>
  <si>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</si>
  <si>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</si>
  <si>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</si>
  <si>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</si>
  <si>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</si>
  <si>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</si>
  <si>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</si>
  <si>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</si>
  <si>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</si>
  <si>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</si>
  <si>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</si>
  <si>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</si>
  <si>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</si>
  <si>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</si>
  <si>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</si>
  <si>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</si>
  <si>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</si>
  <si>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</si>
  <si>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</si>
  <si>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</si>
  <si>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</si>
  <si>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</si>
  <si>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</si>
  <si>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</si>
  <si>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</si>
  <si>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</si>
  <si>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</si>
  <si>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</si>
  <si>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</si>
  <si>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</si>
  <si>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</si>
  <si>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</si>
  <si>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</si>
  <si>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</si>
  <si>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</si>
  <si>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</si>
  <si>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</si>
  <si>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</si>
  <si>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</si>
  <si>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</si>
  <si>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</si>
  <si>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</si>
  <si>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</si>
  <si>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</si>
  <si>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</si>
  <si>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</si>
  <si>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</si>
  <si>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</si>
  <si>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</si>
  <si>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</si>
  <si>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</si>
  <si>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</si>
  <si>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</si>
  <si>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</si>
  <si>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</si>
  <si>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</si>
  <si>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</si>
  <si>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</si>
  <si>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</si>
  <si>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</si>
  <si>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</si>
  <si>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</si>
  <si>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</si>
  <si>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</si>
  <si>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</si>
  <si>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</si>
  <si>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</si>
  <si>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</si>
  <si>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</si>
  <si>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</si>
  <si>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</si>
  <si>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</si>
  <si>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</si>
  <si>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</si>
  <si>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</si>
  <si>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</si>
  <si>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</si>
  <si>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日高町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</si>
  <si>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</si>
  <si>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</si>
  <si>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</si>
  <si>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</si>
  <si>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</si>
  <si>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</si>
  <si>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</si>
  <si>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</si>
  <si>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</si>
  <si>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</si>
  <si>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</si>
  <si>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供用開始から１２年が経過し、④収入に対する企業債残高は低下傾向にある。また⑥汚水処理に係るコストも類似団体と比較して同程度の状態が続いており、⑦施設利用率も類似団体を上回っているものの、①収益的収支比率は改善傾向にあるものの100％未満となっており、⑧水洗化率の向上やコスト削減など一層の経営改善を図っていくことが必要である。</t>
    <rPh sb="1" eb="3">
      <t>キョウヨウ</t>
    </rPh>
    <rPh sb="3" eb="5">
      <t>カイシ</t>
    </rPh>
    <rPh sb="9" eb="10">
      <t>ネン</t>
    </rPh>
    <rPh sb="11" eb="13">
      <t>ケイカ</t>
    </rPh>
    <rPh sb="55" eb="57">
      <t>ヒカク</t>
    </rPh>
    <rPh sb="59" eb="62">
      <t>ドウテイド</t>
    </rPh>
    <rPh sb="79" eb="81">
      <t>ルイジ</t>
    </rPh>
    <rPh sb="81" eb="83">
      <t>ダンタイ</t>
    </rPh>
    <rPh sb="84" eb="85">
      <t>ウエ</t>
    </rPh>
    <rPh sb="85" eb="86">
      <t>マワ</t>
    </rPh>
    <rPh sb="95" eb="98">
      <t>シュウエキテキ</t>
    </rPh>
    <rPh sb="98" eb="100">
      <t>シュウシ</t>
    </rPh>
    <rPh sb="100" eb="102">
      <t>ヒリツ</t>
    </rPh>
    <rPh sb="103" eb="105">
      <t>カイゼン</t>
    </rPh>
    <rPh sb="105" eb="107">
      <t>ケイコウ</t>
    </rPh>
    <rPh sb="117" eb="119">
      <t>ミマン</t>
    </rPh>
    <rPh sb="127" eb="129">
      <t>スイセン</t>
    </rPh>
    <rPh sb="129" eb="130">
      <t>カ</t>
    </rPh>
    <rPh sb="130" eb="131">
      <t>リツ</t>
    </rPh>
    <rPh sb="132" eb="134">
      <t>コウジョウ</t>
    </rPh>
    <phoneticPr fontId="4"/>
  </si>
  <si>
    <t xml:space="preserve"> 供用開始から１２年が経過し、まだ老朽化には至っていないものの、今後、維持費や更新費用が増加していくことが予想されるため、将来の費用を見込んだ経営努力が必要である。</t>
  </si>
  <si>
    <t>　⑤経費回収率が100％未満であり、汚水処理に係る費用が使用料で賄えない状態が続いている。現状では施設の老朽化は進んでいないものの、将来的には更新費用や維持費が増加することが見込まれることから、今後は財政計画を見直し、適正な使用料収入の確保と、汚水処理費の削減により健全な経営体質を目指すことが必要である。</t>
    <rPh sb="2" eb="4">
      <t>ケイヒ</t>
    </rPh>
    <rPh sb="4" eb="7">
      <t>カイシュウリツ</t>
    </rPh>
    <rPh sb="12" eb="14">
      <t>ミマン</t>
    </rPh>
    <rPh sb="18" eb="20">
      <t>オスイ</t>
    </rPh>
    <rPh sb="20" eb="22">
      <t>ショリ</t>
    </rPh>
    <rPh sb="23" eb="24">
      <t>カカ</t>
    </rPh>
    <rPh sb="25" eb="27">
      <t>ヒヨウ</t>
    </rPh>
    <rPh sb="28" eb="31">
      <t>シヨウリョウ</t>
    </rPh>
    <rPh sb="32" eb="33">
      <t>マカナ</t>
    </rPh>
    <rPh sb="36" eb="38">
      <t>ジョウタイ</t>
    </rPh>
    <rPh sb="39" eb="40">
      <t>ツヅ</t>
    </rPh>
    <rPh sb="45" eb="47">
      <t>ゲンジョウ</t>
    </rPh>
    <rPh sb="49" eb="51">
      <t>シセツ</t>
    </rPh>
    <rPh sb="52" eb="55">
      <t>ロウキュウカ</t>
    </rPh>
    <rPh sb="56" eb="57">
      <t>スス</t>
    </rPh>
    <rPh sb="66" eb="69">
      <t>ショウライテキ</t>
    </rPh>
    <rPh sb="71" eb="73">
      <t>コウシン</t>
    </rPh>
    <rPh sb="73" eb="74">
      <t>ヒ</t>
    </rPh>
    <rPh sb="74" eb="75">
      <t>ヨウ</t>
    </rPh>
    <rPh sb="76" eb="79">
      <t>イジヒ</t>
    </rPh>
    <rPh sb="80" eb="82">
      <t>ゾウカ</t>
    </rPh>
    <rPh sb="87" eb="89">
      <t>ミコ</t>
    </rPh>
    <rPh sb="97" eb="99">
      <t>コンゴ</t>
    </rPh>
    <rPh sb="100" eb="102">
      <t>ザイセイ</t>
    </rPh>
    <rPh sb="102" eb="104">
      <t>ケイカク</t>
    </rPh>
    <rPh sb="105" eb="107">
      <t>ミナオ</t>
    </rPh>
    <rPh sb="109" eb="111">
      <t>テキセイ</t>
    </rPh>
    <rPh sb="112" eb="115">
      <t>シヨウリョウ</t>
    </rPh>
    <rPh sb="115" eb="117">
      <t>シュウニュウ</t>
    </rPh>
    <rPh sb="118" eb="120">
      <t>カクホ</t>
    </rPh>
    <rPh sb="122" eb="124">
      <t>オスイ</t>
    </rPh>
    <rPh sb="124" eb="127">
      <t>ショリヒ</t>
    </rPh>
    <rPh sb="128" eb="130">
      <t>サクゲン</t>
    </rPh>
    <rPh sb="133" eb="135">
      <t>ケンゼン</t>
    </rPh>
    <rPh sb="136" eb="138">
      <t>ケイエイ</t>
    </rPh>
    <rPh sb="138" eb="140">
      <t>タイシツ</t>
    </rPh>
    <rPh sb="141" eb="143">
      <t>メザ</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</si>
</sst>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834240"/>
        <c:axId val="1738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173834240"/>
        <c:axId val="173836544"/>
      </c:lineChart>
      <c:dateAx>
        <c:axId val="173834240"/>
        <c:scaling>
          <c:orientation val="minMax"/>
        </c:scaling>
        <c:delete val="1"/>
        <c:axPos val="b"/>
        <c:numFmt formatCode="ge" sourceLinked="1"/>
        <c:majorTickMark val="none"/>
        <c:minorTickMark val="none"/>
        <c:tickLblPos val="none"/>
        <c:crossAx val="173836544"/>
        <c:crosses val="autoZero"/>
        <c:auto val="1"/>
        <c:lblOffset val="100"/>
        <c:baseTimeUnit val="years"/>
      </c:dateAx>
      <c:valAx>
        <c:axId val="173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57.51</c:v>
                </c:pt>
                <c:pt idx="1">
                  <c:v>54.56</c:v>
                </c:pt>
                <c:pt idx="2">
                  <c:v>73.400000000000006</c:v>
                </c:pt>
                <c:pt idx="3">
                  <c:v>73.150000000000006</c:v>
                </c:pt>
                <c:pt idx="4">
                  <c:v>51.97</c:v>
                </c:pt>
              </c:numCache>
            </c:numRef>
          </c:val>
        </c:ser>
        <c:dLbls>
          <c:showLegendKey val="0"/>
          <c:showVal val="0"/>
          <c:showCatName val="0"/>
          <c:showSerName val="0"/>
          <c:showPercent val="0"/>
          <c:showBubbleSize val="0"/>
        </c:dLbls>
        <c:gapWidth val="150"/>
        <c:axId val="195661184"/>
        <c:axId val="195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195661184"/>
        <c:axId val="195663744"/>
      </c:lineChart>
      <c:dateAx>
        <c:axId val="195661184"/>
        <c:scaling>
          <c:orientation val="minMax"/>
        </c:scaling>
        <c:delete val="1"/>
        <c:axPos val="b"/>
        <c:numFmt formatCode="ge" sourceLinked="1"/>
        <c:majorTickMark val="none"/>
        <c:minorTickMark val="none"/>
        <c:tickLblPos val="none"/>
        <c:crossAx val="195663744"/>
        <c:crosses val="autoZero"/>
        <c:auto val="1"/>
        <c:lblOffset val="100"/>
        <c:baseTimeUnit val="years"/>
      </c:dateAx>
      <c:valAx>
        <c:axId val="195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94.06</c:v>
                </c:pt>
                <c:pt idx="1">
                  <c:v>89.4</c:v>
                </c:pt>
                <c:pt idx="2">
                  <c:v>92.07</c:v>
                </c:pt>
                <c:pt idx="3">
                  <c:v>93.23</c:v>
                </c:pt>
                <c:pt idx="4">
                  <c:v>94.39</c:v>
                </c:pt>
              </c:numCache>
            </c:numRef>
          </c:val>
        </c:ser>
        <c:dLbls>
          <c:showLegendKey val="0"/>
          <c:showVal val="0"/>
          <c:showCatName val="0"/>
          <c:showSerName val="0"/>
          <c:showPercent val="0"/>
          <c:showBubbleSize val="0"/>
        </c:dLbls>
        <c:gapWidth val="150"/>
        <c:axId val="196209280"/>
        <c:axId val="1973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196209280"/>
        <c:axId val="197380736"/>
      </c:lineChart>
      <c:dateAx>
        <c:axId val="196209280"/>
        <c:scaling>
          <c:orientation val="minMax"/>
        </c:scaling>
        <c:delete val="1"/>
        <c:axPos val="b"/>
        <c:numFmt formatCode="ge" sourceLinked="1"/>
        <c:majorTickMark val="none"/>
        <c:minorTickMark val="none"/>
        <c:tickLblPos val="none"/>
        <c:crossAx val="197380736"/>
        <c:crosses val="autoZero"/>
        <c:auto val="1"/>
        <c:lblOffset val="100"/>
        <c:baseTimeUnit val="years"/>
      </c:dateAx>
      <c:valAx>
        <c:axId val="1973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85.92</c:v>
                </c:pt>
                <c:pt idx="1">
                  <c:v>88.83</c:v>
                </c:pt>
                <c:pt idx="2">
                  <c:v>89.86</c:v>
                </c:pt>
                <c:pt idx="3">
                  <c:v>89.42</c:v>
                </c:pt>
                <c:pt idx="4">
                  <c:v>97.17</c:v>
                </c:pt>
              </c:numCache>
            </c:numRef>
          </c:val>
        </c:ser>
        <c:dLbls>
          <c:showLegendKey val="0"/>
          <c:showVal val="0"/>
          <c:showCatName val="0"/>
          <c:showSerName val="0"/>
          <c:showPercent val="0"/>
          <c:showBubbleSize val="0"/>
        </c:dLbls>
        <c:gapWidth val="150"/>
        <c:axId val="177756800"/>
        <c:axId val="1785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56800"/>
        <c:axId val="178541312"/>
      </c:lineChart>
      <c:dateAx>
        <c:axId val="177756800"/>
        <c:scaling>
          <c:orientation val="minMax"/>
        </c:scaling>
        <c:delete val="1"/>
        <c:axPos val="b"/>
        <c:numFmt formatCode="ge" sourceLinked="1"/>
        <c:majorTickMark val="none"/>
        <c:minorTickMark val="none"/>
        <c:tickLblPos val="none"/>
        <c:crossAx val="178541312"/>
        <c:crosses val="autoZero"/>
        <c:auto val="1"/>
        <c:lblOffset val="100"/>
        <c:baseTimeUnit val="years"/>
      </c:dateAx>
      <c:valAx>
        <c:axId val="1785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899200"/>
        <c:axId val="179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899200"/>
        <c:axId val="179368320"/>
      </c:lineChart>
      <c:dateAx>
        <c:axId val="178899200"/>
        <c:scaling>
          <c:orientation val="minMax"/>
        </c:scaling>
        <c:delete val="1"/>
        <c:axPos val="b"/>
        <c:numFmt formatCode="ge" sourceLinked="1"/>
        <c:majorTickMark val="none"/>
        <c:minorTickMark val="none"/>
        <c:tickLblPos val="none"/>
        <c:crossAx val="179368320"/>
        <c:crosses val="autoZero"/>
        <c:auto val="1"/>
        <c:lblOffset val="100"/>
        <c:baseTimeUnit val="years"/>
      </c:dateAx>
      <c:valAx>
        <c:axId val="179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405184"/>
        <c:axId val="1794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405184"/>
        <c:axId val="179408256"/>
      </c:lineChart>
      <c:dateAx>
        <c:axId val="179405184"/>
        <c:scaling>
          <c:orientation val="minMax"/>
        </c:scaling>
        <c:delete val="1"/>
        <c:axPos val="b"/>
        <c:numFmt formatCode="ge" sourceLinked="1"/>
        <c:majorTickMark val="none"/>
        <c:minorTickMark val="none"/>
        <c:tickLblPos val="none"/>
        <c:crossAx val="179408256"/>
        <c:crosses val="autoZero"/>
        <c:auto val="1"/>
        <c:lblOffset val="100"/>
        <c:baseTimeUnit val="years"/>
      </c:dateAx>
      <c:valAx>
        <c:axId val="1794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813248"/>
        <c:axId val="18181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813248"/>
        <c:axId val="181816320"/>
      </c:lineChart>
      <c:dateAx>
        <c:axId val="181813248"/>
        <c:scaling>
          <c:orientation val="minMax"/>
        </c:scaling>
        <c:delete val="1"/>
        <c:axPos val="b"/>
        <c:numFmt formatCode="ge" sourceLinked="1"/>
        <c:majorTickMark val="none"/>
        <c:minorTickMark val="none"/>
        <c:tickLblPos val="none"/>
        <c:crossAx val="181816320"/>
        <c:crosses val="autoZero"/>
        <c:auto val="1"/>
        <c:lblOffset val="100"/>
        <c:baseTimeUnit val="years"/>
      </c:dateAx>
      <c:valAx>
        <c:axId val="1818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636928"/>
        <c:axId val="1953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636928"/>
        <c:axId val="195303296"/>
      </c:lineChart>
      <c:dateAx>
        <c:axId val="186636928"/>
        <c:scaling>
          <c:orientation val="minMax"/>
        </c:scaling>
        <c:delete val="1"/>
        <c:axPos val="b"/>
        <c:numFmt formatCode="ge" sourceLinked="1"/>
        <c:majorTickMark val="none"/>
        <c:minorTickMark val="none"/>
        <c:tickLblPos val="none"/>
        <c:crossAx val="195303296"/>
        <c:crosses val="autoZero"/>
        <c:auto val="1"/>
        <c:lblOffset val="100"/>
        <c:baseTimeUnit val="years"/>
      </c:dateAx>
      <c:valAx>
        <c:axId val="1953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1081.47</c:v>
                </c:pt>
                <c:pt idx="1">
                  <c:v>1027.04</c:v>
                </c:pt>
                <c:pt idx="2">
                  <c:v>999.56</c:v>
                </c:pt>
                <c:pt idx="3">
                  <c:v>964.23</c:v>
                </c:pt>
                <c:pt idx="4">
                  <c:v>863.64</c:v>
                </c:pt>
              </c:numCache>
            </c:numRef>
          </c:val>
        </c:ser>
        <c:dLbls>
          <c:showLegendKey val="0"/>
          <c:showVal val="0"/>
          <c:showCatName val="0"/>
          <c:showSerName val="0"/>
          <c:showPercent val="0"/>
          <c:showBubbleSize val="0"/>
        </c:dLbls>
        <c:gapWidth val="150"/>
        <c:axId val="195365120"/>
        <c:axId val="1953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195365120"/>
        <c:axId val="195368448"/>
      </c:lineChart>
      <c:dateAx>
        <c:axId val="195365120"/>
        <c:scaling>
          <c:orientation val="minMax"/>
        </c:scaling>
        <c:delete val="1"/>
        <c:axPos val="b"/>
        <c:numFmt formatCode="ge" sourceLinked="1"/>
        <c:majorTickMark val="none"/>
        <c:minorTickMark val="none"/>
        <c:tickLblPos val="none"/>
        <c:crossAx val="195368448"/>
        <c:crosses val="autoZero"/>
        <c:auto val="1"/>
        <c:lblOffset val="100"/>
        <c:baseTimeUnit val="years"/>
      </c:dateAx>
      <c:valAx>
        <c:axId val="1953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37.22</c:v>
                </c:pt>
                <c:pt idx="1">
                  <c:v>45.56</c:v>
                </c:pt>
                <c:pt idx="2">
                  <c:v>44.59</c:v>
                </c:pt>
                <c:pt idx="3">
                  <c:v>43.9</c:v>
                </c:pt>
                <c:pt idx="4">
                  <c:v>40.81</c:v>
                </c:pt>
              </c:numCache>
            </c:numRef>
          </c:val>
        </c:ser>
        <c:dLbls>
          <c:showLegendKey val="0"/>
          <c:showVal val="0"/>
          <c:showCatName val="0"/>
          <c:showSerName val="0"/>
          <c:showPercent val="0"/>
          <c:showBubbleSize val="0"/>
        </c:dLbls>
        <c:gapWidth val="150"/>
        <c:axId val="195406848"/>
        <c:axId val="195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195406848"/>
        <c:axId val="195413888"/>
      </c:lineChart>
      <c:dateAx>
        <c:axId val="195406848"/>
        <c:scaling>
          <c:orientation val="minMax"/>
        </c:scaling>
        <c:delete val="1"/>
        <c:axPos val="b"/>
        <c:numFmt formatCode="ge" sourceLinked="1"/>
        <c:majorTickMark val="none"/>
        <c:minorTickMark val="none"/>
        <c:tickLblPos val="none"/>
        <c:crossAx val="195413888"/>
        <c:crosses val="autoZero"/>
        <c:auto val="1"/>
        <c:lblOffset val="100"/>
        <c:baseTimeUnit val="years"/>
      </c:dateAx>
      <c:valAx>
        <c:axId val="195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564.29999999999995</c:v>
                </c:pt>
                <c:pt idx="1">
                  <c:v>460.92</c:v>
                </c:pt>
                <c:pt idx="2">
                  <c:v>470.18</c:v>
                </c:pt>
                <c:pt idx="3">
                  <c:v>479.53</c:v>
                </c:pt>
                <c:pt idx="4">
                  <c:v>527.79</c:v>
                </c:pt>
              </c:numCache>
            </c:numRef>
          </c:val>
        </c:ser>
        <c:dLbls>
          <c:showLegendKey val="0"/>
          <c:showVal val="0"/>
          <c:showCatName val="0"/>
          <c:showSerName val="0"/>
          <c:showPercent val="0"/>
          <c:showBubbleSize val="0"/>
        </c:dLbls>
        <c:gapWidth val="150"/>
        <c:axId val="195598976"/>
        <c:axId val="195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195598976"/>
        <c:axId val="195606016"/>
      </c:lineChart>
      <c:dateAx>
        <c:axId val="195598976"/>
        <c:scaling>
          <c:orientation val="minMax"/>
        </c:scaling>
        <c:delete val="1"/>
        <c:axPos val="b"/>
        <c:numFmt formatCode="ge" sourceLinked="1"/>
        <c:majorTickMark val="none"/>
        <c:minorTickMark val="none"/>
        <c:tickLblPos val="none"/>
        <c:crossAx val="195606016"/>
        <c:crosses val="autoZero"/>
        <c:auto val="1"/>
        <c:lblOffset val="100"/>
        <c:baseTimeUnit val="years"/>
      </c:dateAx>
      <c:valAx>
        <c:axId val="195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日高町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H3</v>
      </c>
      <c r="X8" s="70"/>
      <c r="Y8" s="70"/>
      <c r="Z8" s="70"/>
      <c r="AA8" s="70"/>
      <c r="AB8" s="70"/>
      <c r="AC8" s="70"/>
      <c r="AD8" s="3"/>
      <c r="AE8" s="3"/>
      <c r="AF8" s="3"/>
      <c r="AG8" s="3"/>
      <c r="AH8" s="3"/>
      <c r="AI8" s="3"/>
      <c r="AJ8" s="3"/>
      <c r="AK8" s="3"/>
      <c r="AL8" s="64">
        <f>データ!R6</f>
        <v>7905</v>
      </c>
      <c r="AM8" s="64"/>
      <c r="AN8" s="64"/>
      <c r="AO8" s="64"/>
      <c r="AP8" s="64"/>
      <c r="AQ8" s="64"/>
      <c r="AR8" s="64"/>
      <c r="AS8" s="64"/>
      <c r="AT8" s="63">
        <f>データ!S6</f>
        <v>46.4</v>
      </c>
      <c r="AU8" s="63"/>
      <c r="AV8" s="63"/>
      <c r="AW8" s="63"/>
      <c r="AX8" s="63"/>
      <c r="AY8" s="63"/>
      <c r="AZ8" s="63"/>
      <c r="BA8" s="63"/>
      <c r="BB8" s="63">
        <f>データ!T6</f>
        <v>170.37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14.02</v>
      </c>
      <c r="Q10" s="63"/>
      <c r="R10" s="63"/>
      <c r="S10" s="63"/>
      <c r="T10" s="63"/>
      <c r="U10" s="63"/>
      <c r="V10" s="63"/>
      <c r="W10" s="63">
        <f>データ!P6</f>
        <v>100</v>
      </c>
      <c r="X10" s="63"/>
      <c r="Y10" s="63"/>
      <c r="Z10" s="63"/>
      <c r="AA10" s="63"/>
      <c r="AB10" s="63"/>
      <c r="AC10" s="63"/>
      <c r="AD10" s="64">
        <f>データ!Q6</f>
        <v>4310</v>
      </c>
      <c r="AE10" s="64"/>
      <c r="AF10" s="64"/>
      <c r="AG10" s="64"/>
      <c r="AH10" s="64"/>
      <c r="AI10" s="64"/>
      <c r="AJ10" s="64"/>
      <c r="AK10" s="2"/>
      <c r="AL10" s="64">
        <f>データ!U6</f>
        <v>1106</v>
      </c>
      <c r="AM10" s="64"/>
      <c r="AN10" s="64"/>
      <c r="AO10" s="64"/>
      <c r="AP10" s="64"/>
      <c r="AQ10" s="64"/>
      <c r="AR10" s="64"/>
      <c r="AS10" s="64"/>
      <c r="AT10" s="63">
        <f>データ!V6</f>
        <v>2.92</v>
      </c>
      <c r="AU10" s="63"/>
      <c r="AV10" s="63"/>
      <c r="AW10" s="63"/>
      <c r="AX10" s="63"/>
      <c r="AY10" s="63"/>
      <c r="AZ10" s="63"/>
      <c r="BA10" s="63"/>
      <c r="BB10" s="63">
        <f>データ!W6</f>
        <v>378.77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303828</v>
      </c>
      <c r="D6" s="31">
        <f t="shared" si="3"/>
        <v>47</v>
      </c>
      <c r="E6" s="31">
        <f t="shared" si="3"/>
        <v>17</v>
      </c>
      <c r="F6" s="31">
        <f t="shared" si="3"/>
        <v>6</v>
      </c>
      <c r="G6" s="31">
        <f t="shared" si="3"/>
        <v>0</v>
      </c>
      <c r="H6" s="31" t="str">
        <f t="shared" si="3"/>
        <v>和歌山県　日高町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14.02</v>
      </c>
      <c r="P6" s="32">
        <f t="shared" si="3"/>
        <v>100</v>
      </c>
      <c r="Q6" s="32">
        <f t="shared" si="3"/>
        <v>4310</v>
      </c>
      <c r="R6" s="32">
        <f t="shared" si="3"/>
        <v>7905</v>
      </c>
      <c r="S6" s="32">
        <f t="shared" si="3"/>
        <v>46.4</v>
      </c>
      <c r="T6" s="32">
        <f t="shared" si="3"/>
        <v>170.37</v>
      </c>
      <c r="U6" s="32">
        <f t="shared" si="3"/>
        <v>1106</v>
      </c>
      <c r="V6" s="32">
        <f t="shared" si="3"/>
        <v>2.92</v>
      </c>
      <c r="W6" s="32">
        <f t="shared" si="3"/>
        <v>378.77</v>
      </c>
      <c r="X6" s="33">
        <f>IF(X7="",NA(),X7)</f>
        <v>85.92</v>
      </c>
      <c r="Y6" s="33">
        <f t="shared" ref="Y6:AG6" si="4">IF(Y7="",NA(),Y7)</f>
        <v>88.83</v>
      </c>
      <c r="Z6" s="33">
        <f t="shared" si="4"/>
        <v>89.86</v>
      </c>
      <c r="AA6" s="33">
        <f t="shared" si="4"/>
        <v>89.42</v>
      </c>
      <c r="AB6" s="33">
        <f t="shared" si="4"/>
        <v>97.17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1081.47</v>
      </c>
      <c r="BF6" s="33">
        <f t="shared" ref="BF6:BN6" si="7">IF(BF7="",NA(),BF7)</f>
        <v>1027.04</v>
      </c>
      <c r="BG6" s="33">
        <f t="shared" si="7"/>
        <v>999.56</v>
      </c>
      <c r="BH6" s="33">
        <f t="shared" si="7"/>
        <v>964.23</v>
      </c>
      <c r="BI6" s="33">
        <f t="shared" si="7"/>
        <v>863.64</v>
      </c>
      <c r="BJ6" s="33">
        <f t="shared" si="7"/>
        <v>1546.01</v>
      </c>
      <c r="BK6" s="33">
        <f t="shared" si="7"/>
        <v>1723.1</v>
      </c>
      <c r="BL6" s="33">
        <f t="shared" si="7"/>
        <v>1665.33</v>
      </c>
      <c r="BM6" s="33">
        <f t="shared" si="7"/>
        <v>1716.47</v>
      </c>
      <c r="BN6" s="33">
        <f t="shared" si="7"/>
        <v>1741.94</v>
      </c>
      <c r="BO6" s="32" t="str">
        <f>IF(BO7="","",IF(BO7="-","【-】","【"&amp;SUBSTITUTE(TEXT(BO7,"#,##0.00"),"-","△")&amp;"】"))</f>
        <v>【1,078.58】</v>
      </c>
      <c r="BP6" s="33">
        <f>IF(BP7="",NA(),BP7)</f>
        <v>37.22</v>
      </c>
      <c r="BQ6" s="33">
        <f t="shared" ref="BQ6:BY6" si="8">IF(BQ7="",NA(),BQ7)</f>
        <v>45.56</v>
      </c>
      <c r="BR6" s="33">
        <f t="shared" si="8"/>
        <v>44.59</v>
      </c>
      <c r="BS6" s="33">
        <f t="shared" si="8"/>
        <v>43.9</v>
      </c>
      <c r="BT6" s="33">
        <f t="shared" si="8"/>
        <v>40.81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564.29999999999995</v>
      </c>
      <c r="CB6" s="33">
        <f t="shared" ref="CB6:CJ6" si="9">IF(CB7="",NA(),CB7)</f>
        <v>460.92</v>
      </c>
      <c r="CC6" s="33">
        <f t="shared" si="9"/>
        <v>470.18</v>
      </c>
      <c r="CD6" s="33">
        <f t="shared" si="9"/>
        <v>479.53</v>
      </c>
      <c r="CE6" s="33">
        <f t="shared" si="9"/>
        <v>527.79</v>
      </c>
      <c r="CF6" s="33">
        <f t="shared" si="9"/>
        <v>438.41</v>
      </c>
      <c r="CG6" s="33">
        <f t="shared" si="9"/>
        <v>459.38</v>
      </c>
      <c r="CH6" s="33">
        <f t="shared" si="9"/>
        <v>438.71</v>
      </c>
      <c r="CI6" s="33">
        <f t="shared" si="9"/>
        <v>463.38</v>
      </c>
      <c r="CJ6" s="33">
        <f t="shared" si="9"/>
        <v>510.15</v>
      </c>
      <c r="CK6" s="32" t="str">
        <f>IF(CK7="","",IF(CK7="-","【-】","【"&amp;SUBSTITUTE(TEXT(CK7,"#,##0.00"),"-","△")&amp;"】"))</f>
        <v>【419.50】</v>
      </c>
      <c r="CL6" s="33">
        <f>IF(CL7="",NA(),CL7)</f>
        <v>57.51</v>
      </c>
      <c r="CM6" s="33">
        <f t="shared" ref="CM6:CU6" si="10">IF(CM7="",NA(),CM7)</f>
        <v>54.56</v>
      </c>
      <c r="CN6" s="33">
        <f t="shared" si="10"/>
        <v>73.400000000000006</v>
      </c>
      <c r="CO6" s="33">
        <f t="shared" si="10"/>
        <v>73.150000000000006</v>
      </c>
      <c r="CP6" s="33">
        <f t="shared" si="10"/>
        <v>51.97</v>
      </c>
      <c r="CQ6" s="33">
        <f t="shared" si="10"/>
        <v>31.9</v>
      </c>
      <c r="CR6" s="33">
        <f t="shared" si="10"/>
        <v>32.04</v>
      </c>
      <c r="CS6" s="33">
        <f t="shared" si="10"/>
        <v>33.81</v>
      </c>
      <c r="CT6" s="33">
        <f t="shared" si="10"/>
        <v>31.37</v>
      </c>
      <c r="CU6" s="33">
        <f t="shared" si="10"/>
        <v>29.86</v>
      </c>
      <c r="CV6" s="32" t="str">
        <f>IF(CV7="","",IF(CV7="-","【-】","【"&amp;SUBSTITUTE(TEXT(CV7,"#,##0.00"),"-","△")&amp;"】"))</f>
        <v>【35.64】</v>
      </c>
      <c r="CW6" s="33">
        <f>IF(CW7="",NA(),CW7)</f>
        <v>94.06</v>
      </c>
      <c r="CX6" s="33">
        <f t="shared" ref="CX6:DF6" si="11">IF(CX7="",NA(),CX7)</f>
        <v>89.4</v>
      </c>
      <c r="CY6" s="33">
        <f t="shared" si="11"/>
        <v>92.07</v>
      </c>
      <c r="CZ6" s="33">
        <f t="shared" si="11"/>
        <v>93.23</v>
      </c>
      <c r="DA6" s="33">
        <f t="shared" si="11"/>
        <v>94.39</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303828</v>
      </c>
      <c r="D7" s="35">
        <v>47</v>
      </c>
      <c r="E7" s="35">
        <v>17</v>
      </c>
      <c r="F7" s="35">
        <v>6</v>
      </c>
      <c r="G7" s="35">
        <v>0</v>
      </c>
      <c r="H7" s="35" t="s">
        <v>96</v>
      </c>
      <c r="I7" s="35" t="s">
        <v>97</v>
      </c>
      <c r="J7" s="35" t="s">
        <v>98</v>
      </c>
      <c r="K7" s="35" t="s">
        <v>99</v>
      </c>
      <c r="L7" s="35" t="s">
        <v>100</v>
      </c>
      <c r="M7" s="36" t="s">
        <v>101</v>
      </c>
      <c r="N7" s="36" t="s">
        <v>102</v>
      </c>
      <c r="O7" s="36">
        <v>14.02</v>
      </c>
      <c r="P7" s="36">
        <v>100</v>
      </c>
      <c r="Q7" s="36">
        <v>4310</v>
      </c>
      <c r="R7" s="36">
        <v>7905</v>
      </c>
      <c r="S7" s="36">
        <v>46.4</v>
      </c>
      <c r="T7" s="36">
        <v>170.37</v>
      </c>
      <c r="U7" s="36">
        <v>1106</v>
      </c>
      <c r="V7" s="36">
        <v>2.92</v>
      </c>
      <c r="W7" s="36">
        <v>378.77</v>
      </c>
      <c r="X7" s="36">
        <v>85.92</v>
      </c>
      <c r="Y7" s="36">
        <v>88.83</v>
      </c>
      <c r="Z7" s="36">
        <v>89.86</v>
      </c>
      <c r="AA7" s="36">
        <v>89.42</v>
      </c>
      <c r="AB7" s="36">
        <v>97.17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1081.47</v>
      </c>
      <c r="BF7" s="36">
        <v>1027.04</v>
      </c>
      <c r="BG7" s="36">
        <v>999.56</v>
      </c>
      <c r="BH7" s="36">
        <v>964.23</v>
      </c>
      <c r="BI7" s="36">
        <v>863.64</v>
      </c>
      <c r="BJ7" s="36">
        <v>1546.01</v>
      </c>
      <c r="BK7" s="36">
        <v>1723.1</v>
      </c>
      <c r="BL7" s="36">
        <v>1665.33</v>
      </c>
      <c r="BM7" s="36">
        <v>1716.47</v>
      </c>
      <c r="BN7" s="36">
        <v>1741.94</v>
      </c>
      <c r="BO7" s="36">
        <v>1078.58</v>
      </c>
      <c r="BP7" s="36">
        <v>37.22</v>
      </c>
      <c r="BQ7" s="36">
        <v>45.56</v>
      </c>
      <c r="BR7" s="36">
        <v>44.59</v>
      </c>
      <c r="BS7" s="36">
        <v>43.9</v>
      </c>
      <c r="BT7" s="36">
        <v>40.81</v>
      </c>
      <c r="BU7" s="36">
        <v>38.049999999999997</v>
      </c>
      <c r="BV7" s="36">
        <v>35.909999999999997</v>
      </c>
      <c r="BW7" s="36">
        <v>37.92</v>
      </c>
      <c r="BX7" s="36">
        <v>35.049999999999997</v>
      </c>
      <c r="BY7" s="36">
        <v>33.86</v>
      </c>
      <c r="BZ7" s="36">
        <v>40.39</v>
      </c>
      <c r="CA7" s="36">
        <v>564.29999999999995</v>
      </c>
      <c r="CB7" s="36">
        <v>460.92</v>
      </c>
      <c r="CC7" s="36">
        <v>470.18</v>
      </c>
      <c r="CD7" s="36">
        <v>479.53</v>
      </c>
      <c r="CE7" s="36">
        <v>527.79</v>
      </c>
      <c r="CF7" s="36">
        <v>438.41</v>
      </c>
      <c r="CG7" s="36">
        <v>459.38</v>
      </c>
      <c r="CH7" s="36">
        <v>438.71</v>
      </c>
      <c r="CI7" s="36">
        <v>463.38</v>
      </c>
      <c r="CJ7" s="36">
        <v>510.15</v>
      </c>
      <c r="CK7" s="36">
        <v>419.5</v>
      </c>
      <c r="CL7" s="36">
        <v>57.51</v>
      </c>
      <c r="CM7" s="36">
        <v>54.56</v>
      </c>
      <c r="CN7" s="36">
        <v>73.400000000000006</v>
      </c>
      <c r="CO7" s="36">
        <v>73.150000000000006</v>
      </c>
      <c r="CP7" s="36">
        <v>51.97</v>
      </c>
      <c r="CQ7" s="36">
        <v>31.9</v>
      </c>
      <c r="CR7" s="36">
        <v>32.04</v>
      </c>
      <c r="CS7" s="36">
        <v>33.81</v>
      </c>
      <c r="CT7" s="36">
        <v>31.37</v>
      </c>
      <c r="CU7" s="36">
        <v>29.86</v>
      </c>
      <c r="CV7" s="36">
        <v>35.64</v>
      </c>
      <c r="CW7" s="36">
        <v>94.06</v>
      </c>
      <c r="CX7" s="36">
        <v>89.4</v>
      </c>
      <c r="CY7" s="36">
        <v>92.07</v>
      </c>
      <c r="CZ7" s="36">
        <v>93.23</v>
      </c>
      <c r="DA7" s="36">
        <v>94.39</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dcterms:created xsi:type="dcterms:W3CDTF">2016-02-03T09:20:48Z</dcterms:created>
  <dcterms:modified xsi:type="dcterms:W3CDTF">2016-02-19T09:37:06Z</dcterms:modified>
  <cp:category/>
</cp:coreProperties>
</file>